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Приложение 1" sheetId="1" r:id="rId1"/>
    <sheet name="доходы" sheetId="2" r:id="rId2"/>
    <sheet name="Приложение 2" sheetId="3" r:id="rId3"/>
    <sheet name="Приложение3" sheetId="4" r:id="rId4"/>
    <sheet name="Приложение5" sheetId="5" r:id="rId5"/>
    <sheet name="Приложение 4" sheetId="6" r:id="rId6"/>
    <sheet name="Приложение 6" sheetId="7" r:id="rId7"/>
  </sheets>
  <definedNames>
    <definedName name="_xlnm._FilterDatabase" localSheetId="5" hidden="1">'Приложение 4'!$A$12:$G$185</definedName>
    <definedName name="_xlnm._FilterDatabase" localSheetId="4" hidden="1">'Приложение5'!$A$12:$H$186</definedName>
    <definedName name="Excel_BuiltIn_Print_Area" localSheetId="0">'Приложение 1'!$A$1:$C$14</definedName>
    <definedName name="Excel_BuiltIn_Print_Area" localSheetId="5">'Приложение 4'!$A$1:$F$185</definedName>
    <definedName name="Excel_BuiltIn_Print_Area" localSheetId="3">'Приложение3'!$A$1:$D$38</definedName>
    <definedName name="Excel_BuiltIn_Print_Area" localSheetId="4">'Приложение5'!$A$1:$G$186</definedName>
    <definedName name="OLE_LINK214" localSheetId="5">'Приложение 4'!$A$91</definedName>
    <definedName name="OLE_LINK214" localSheetId="4">'Приложение5'!$A$92</definedName>
    <definedName name="_xlnm.Print_Area" localSheetId="0">'Приложение 1'!$A$1:$C$14</definedName>
    <definedName name="_xlnm.Print_Area" localSheetId="5">'Приложение 4'!$A$1:$F$185</definedName>
    <definedName name="_xlnm.Print_Area" localSheetId="3">'Приложение3'!$A$1:$D$38</definedName>
    <definedName name="_xlnm.Print_Area" localSheetId="4">'Приложение5'!$A$1:$G$186</definedName>
  </definedNames>
  <calcPr fullCalcOnLoad="1"/>
</workbook>
</file>

<file path=xl/sharedStrings.xml><?xml version="1.0" encoding="utf-8"?>
<sst xmlns="http://schemas.openxmlformats.org/spreadsheetml/2006/main" count="1713" uniqueCount="319">
  <si>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</si>
  <si>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</si>
  <si>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</si>
  <si>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</si>
  <si>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</si>
  <si>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</si>
  <si>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</si>
  <si>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</si>
  <si>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</si>
  <si>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</si>
  <si>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</si>
  <si>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</si>
  <si>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</si>
  <si>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</si>
  <si>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</si>
  <si>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</si>
  <si>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</si>
  <si>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</si>
  <si>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</si>
  <si>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</si>
  <si>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</si>
  <si>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</si>
  <si>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</si>
  <si>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</si>
  <si>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</si>
  <si>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</si>
  <si>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</si>
  <si>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</si>
  <si>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</si>
  <si>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</si>
  <si>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</si>
  <si>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</si>
  <si>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</si>
  <si>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</si>
  <si>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</si>
  <si>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</si>
  <si>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</si>
  <si>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</si>
  <si>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</si>
  <si>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</si>
  <si>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</si>
  <si>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</si>
  <si>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</si>
  <si>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</si>
  <si>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</si>
  <si>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</si>
  <si>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</si>
  <si>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</si>
  <si>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</si>
  <si>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</si>
  <si>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</si>
  <si>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</si>
  <si>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</si>
  <si>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</si>
  <si>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</si>
  <si>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</si>
  <si>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</si>
  <si>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</si>
  <si>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</si>
  <si>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</si>
  <si>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</si>
  <si>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</si>
  <si>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</si>
  <si>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</si>
  <si>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</si>
  <si>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</si>
  <si>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</si>
  <si>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</si>
  <si>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</si>
  <si>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</si>
  <si>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</si>
  <si>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</si>
  <si>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</si>
  <si>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</si>
  <si>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</si>
  <si>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</si>
  <si>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</si>
  <si>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</si>
  <si>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</si>
  <si>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</si>
  <si>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</si>
  <si>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</si>
  <si>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</si>
  <si>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</si>
  <si>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</si>
  <si>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</si>
  <si>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</si>
  <si>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</si>
  <si>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</si>
  <si>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</si>
  <si>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</si>
  <si>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</si>
  <si>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</si>
  <si>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</si>
  <si>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</si>
  <si>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</si>
  <si>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</si>
  <si>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</si>
  <si>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</si>
  <si>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</si>
  <si>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</si>
  <si>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</si>
  <si>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</si>
  <si>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</si>
  <si>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</si>
  <si>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</si>
  <si>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</si>
  <si>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</si>
  <si>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</si>
  <si>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</si>
  <si>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</si>
  <si>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</si>
  <si>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</si>
  <si>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</si>
  <si>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</si>
  <si>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</si>
  <si>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</si>
  <si>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</si>
  <si>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</si>
  <si>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</si>
  <si>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</si>
  <si>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</si>
  <si>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</si>
  <si>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</si>
  <si>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</si>
  <si>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</si>
  <si>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</si>
  <si>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</si>
  <si>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</si>
  <si>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</si>
  <si>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</si>
  <si>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</si>
  <si>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2023 год</t>
  </si>
  <si>
    <t>ПОСТУПЛЕНИЯ» В БЮДЖЕТ МУНИЦИПАЛЬНОГО ОБРАЗОВАНИЯ ПОСЕЛОК БОРОВСКИЙ</t>
  </si>
  <si>
    <t>2024 год</t>
  </si>
  <si>
    <t>муниципального образования поселок Боровский</t>
  </si>
  <si>
    <t>Сумма, тыс.руб.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</si>
  <si>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</si>
  <si>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</si>
  <si>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</si>
  <si>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</si>
  <si>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</si>
  <si>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</si>
  <si>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</si>
  <si>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</si>
  <si>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</si>
  <si>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</si>
  <si>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</si>
  <si>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</si>
  <si>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</si>
  <si>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</si>
  <si>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</si>
  <si>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</si>
  <si>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</si>
  <si>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</si>
  <si>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</si>
  <si>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</si>
  <si>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</si>
  <si>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</si>
  <si>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</si>
  <si>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</si>
  <si>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</si>
  <si>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</si>
  <si>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</si>
  <si>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</si>
  <si>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</si>
  <si>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</si>
  <si>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</si>
  <si>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</si>
  <si>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</si>
  <si>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</si>
  <si>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</si>
  <si>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</si>
  <si>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</si>
  <si>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</si>
  <si>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</si>
  <si>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</si>
  <si>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</si>
  <si>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</si>
  <si>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</si>
  <si>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</si>
  <si>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</si>
  <si>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</si>
  <si>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</si>
  <si>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</si>
  <si>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</si>
  <si>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</si>
  <si>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</si>
  <si>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</si>
  <si>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</si>
  <si>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</si>
  <si>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</si>
  <si>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</si>
  <si>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</si>
  <si>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</si>
  <si>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</si>
  <si>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</si>
  <si>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</si>
  <si>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</si>
  <si>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</si>
  <si>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</si>
  <si>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</si>
  <si>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</si>
  <si>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</si>
  <si>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</si>
  <si>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</si>
  <si>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</si>
  <si>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</si>
  <si>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</si>
  <si>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</si>
  <si>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</si>
  <si>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</si>
  <si>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</si>
  <si>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</si>
  <si>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</si>
  <si>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</si>
  <si>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</si>
  <si>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>06 0 02 79820</t>
  </si>
  <si>
    <t xml:space="preserve">Главный распорядитель       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</si>
  <si>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</si>
  <si>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</si>
  <si>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</si>
  <si>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</si>
  <si>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</si>
  <si>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 2023 год </t>
  </si>
  <si>
    <t>2025 год</t>
  </si>
  <si>
    <t xml:space="preserve">Боровский на 2023 год  по группам, подгруппам и статьям бюджетной классификации </t>
  </si>
  <si>
    <t>на 2023 год и на плановый период 2024 и 2025 ГОДОВ</t>
  </si>
  <si>
    <t>000 01 00 00 00 00 0000 000</t>
  </si>
  <si>
    <t>муниципального образования поселок Боровский на 2023 год</t>
  </si>
  <si>
    <t>поселок Боровский на  2023 год</t>
  </si>
  <si>
    <t>Муниципальная программа «Развитие муниципальной службы в муниципальном образовании поселок Боровский на 2023-2025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</si>
  <si>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годы»</t>
  </si>
  <si>
    <t>Муниципальная программа «Обеспечение безопасности жизнедеятельности на территории поселка Боровский на 2023-2025 годы"</t>
  </si>
  <si>
    <t>Муниципальная программа «Содержание автомобильных дорог муниципального образования поселок Боровский на 2023-2025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</si>
  <si>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годы"</t>
  </si>
  <si>
    <t>Муниципальная программа «Благоустройство территории муниципального образования поселок Боровский на 2023-2025 годы»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</si>
  <si>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годы"</t>
  </si>
  <si>
    <t>Мероприятия по проведению оценки  недвижимости</t>
  </si>
  <si>
    <t>02 0 03 00000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</si>
  <si>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</si>
  <si>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02 0 03 70300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</si>
  <si>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годы"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</si>
  <si>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</si>
  <si>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</si>
  <si>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Мероприятия в области жилищного хозяйства</t>
  </si>
  <si>
    <t>Мероприятия по приспособлению жилого помещения и общего имущества МКД с учетом потребности инвалидов</t>
  </si>
  <si>
    <t>02 0 06 70570</t>
  </si>
  <si>
    <t>поселок Боровский на 2023 год</t>
  </si>
  <si>
    <t xml:space="preserve">Мероприятия  по организации работы народной дружины </t>
  </si>
  <si>
    <t>Дорожная деятельность в отношении автомобильных дорог</t>
  </si>
  <si>
    <t xml:space="preserve">Содержание мест (площадок) накопления твердых коммунальных отходов </t>
  </si>
  <si>
    <t>Выплаты пенсии за выслугу лет лицам, замещавшим муниципальные должности, должности муниципальной службы</t>
  </si>
  <si>
    <t>Публичные нормативные социальные выплаты гражданам</t>
  </si>
  <si>
    <t>Резервный фонд местной администрации</t>
  </si>
  <si>
    <t>06 0 03 L5763</t>
  </si>
  <si>
    <t>Мероприятия по реализации общественно значимых проектов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</si>
  <si>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</t>
  </si>
  <si>
    <t xml:space="preserve">06 0 03 00000 </t>
  </si>
  <si>
    <t>02 0 06 00000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</si>
  <si>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</si>
  <si>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</si>
  <si>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2 02 20000 00 0000 150</t>
  </si>
  <si>
    <t>Субсидии бюджетам бюджетной системы Российской Федерации (межбюджетные субсидии)</t>
  </si>
  <si>
    <t>Коммунальное хозяйство</t>
  </si>
  <si>
    <t>Другие вопросы в области национальной экономики</t>
  </si>
  <si>
    <t>12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</si>
  <si>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</si>
  <si>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>02 0 01 70300</t>
  </si>
  <si>
    <t xml:space="preserve">Мероприятия по проведению кадастровых работ на бесхозяйные объекты </t>
  </si>
  <si>
    <t xml:space="preserve">02 0 02 00000 </t>
  </si>
  <si>
    <t>02 0 02 70300</t>
  </si>
  <si>
    <t>Мероприятия в области коммунального хозяйства</t>
  </si>
  <si>
    <t xml:space="preserve">99 0 00 75000 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</si>
  <si>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</si>
  <si>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</si>
  <si>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</si>
  <si>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</si>
  <si>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</si>
  <si>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>Исполнение судебных актов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</si>
  <si>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</si>
  <si>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</si>
  <si>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</si>
  <si>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</si>
  <si>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</si>
  <si>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</si>
  <si>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</si>
  <si>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</si>
  <si>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</si>
  <si>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Социальное обеспечение населения</t>
  </si>
  <si>
    <t>Мероприятия в области социальной политики</t>
  </si>
  <si>
    <t>01 0 00 70270</t>
  </si>
  <si>
    <r>
      <t xml:space="preserve">Муниципальная </t>
    </r>
    <r>
      <rPr>
        <b/>
        <sz val="12"/>
        <color indexed="8"/>
        <rFont val="Arial"/>
        <family val="2"/>
      </rPr>
      <t>программа  «Развитие муниципальной службы в муниципальном  образовании поселок Боровский на 2023-2025 годы»</t>
    </r>
  </si>
  <si>
    <t>Распределение бюджетных ассигнований</t>
  </si>
  <si>
    <t>по муниципальным программам муниципального образования поселок Боровский</t>
  </si>
  <si>
    <t>на 2023 год</t>
  </si>
  <si>
    <t>Номер прог-раммы</t>
  </si>
  <si>
    <t>Наименование программы</t>
  </si>
  <si>
    <t>Ответственный исполнитель</t>
  </si>
  <si>
    <t>Сумма, тыс. руб.</t>
  </si>
  <si>
    <t>МУНИЦИПАЛЬНЫЕ ПРОГРАММЫ</t>
  </si>
  <si>
    <t>1</t>
  </si>
  <si>
    <t>Муниципальная программа "Развитие муниципальной службы в муниципальном образовании поселок Боровский на 2023-2025 годы "</t>
  </si>
  <si>
    <t>2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</si>
  <si>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2023-2025 годы" </t>
  </si>
  <si>
    <t>3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</si>
  <si>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годы»</t>
  </si>
  <si>
    <t>4</t>
  </si>
  <si>
    <t xml:space="preserve">Муниципальная программа «Обеспечение безопасности жизнедеятельности на территории поселка Боровский на 2023-2025 годы" </t>
  </si>
  <si>
    <t>5</t>
  </si>
  <si>
    <t xml:space="preserve">Муниципальная программа «Содержание автомобильных дорог муниципального образования поселок Боровский на 2023-2025 годы" </t>
  </si>
  <si>
    <t>6</t>
  </si>
  <si>
    <t xml:space="preserve">Муниципальная программа «Благоустройство территории муниципального образования поселок Боровский на 2023-2025 годы" </t>
  </si>
  <si>
    <t>7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</si>
  <si>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2023-2025 годы" </t>
  </si>
  <si>
    <t>Приложение 2</t>
  </si>
  <si>
    <t xml:space="preserve">к Решению Думы муниципального </t>
  </si>
  <si>
    <t>образования поселок Боровский</t>
  </si>
  <si>
    <t>от 31.05.2023 № 338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</si>
</sst>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_ ;\-#,##0.0\ "/>
    <numFmt numFmtId="174" formatCode="#,##0.0"/>
    <numFmt numFmtId="175" formatCode="?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75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rgb="FF22272F"/>
      <name val="Arial"/>
      <family val="2"/>
    </font>
    <font>
      <sz val="12"/>
      <color rgb="FF333333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8" applyFont="1" applyFill="1" applyAlignment="1">
      <alignment horizontal="right"/>
      <protection/>
    </xf>
    <xf numFmtId="0" fontId="0" fillId="33" borderId="0" xfId="58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73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175" fontId="4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3" fontId="0" fillId="0" borderId="0" xfId="66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75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175" fontId="9" fillId="33" borderId="13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174" fontId="9" fillId="33" borderId="11" xfId="68" applyNumberFormat="1" applyFont="1" applyFill="1" applyBorder="1" applyAlignment="1" applyProtection="1">
      <alignment wrapText="1"/>
      <protection/>
    </xf>
    <xf numFmtId="174" fontId="12" fillId="33" borderId="11" xfId="68" applyNumberFormat="1" applyFont="1" applyFill="1" applyBorder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174" fontId="9" fillId="0" borderId="10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83" fontId="9" fillId="33" borderId="11" xfId="68" applyNumberFormat="1" applyFont="1" applyFill="1" applyBorder="1" applyAlignment="1" applyProtection="1">
      <alignment wrapText="1" shrinkToFit="1"/>
      <protection/>
    </xf>
    <xf numFmtId="183" fontId="9" fillId="33" borderId="11" xfId="68" applyNumberFormat="1" applyFont="1" applyFill="1" applyBorder="1" applyAlignment="1" applyProtection="1">
      <alignment horizontal="right" wrapText="1"/>
      <protection/>
    </xf>
    <xf numFmtId="183" fontId="12" fillId="33" borderId="11" xfId="68" applyNumberFormat="1" applyFont="1" applyFill="1" applyBorder="1" applyAlignment="1" applyProtection="1">
      <alignment wrapText="1"/>
      <protection/>
    </xf>
    <xf numFmtId="174" fontId="12" fillId="33" borderId="10" xfId="0" applyNumberFormat="1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9" fillId="0" borderId="11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183" fontId="12" fillId="33" borderId="17" xfId="68" applyNumberFormat="1" applyFont="1" applyFill="1" applyBorder="1" applyAlignment="1" applyProtection="1">
      <alignment wrapText="1"/>
      <protection/>
    </xf>
    <xf numFmtId="49" fontId="12" fillId="33" borderId="18" xfId="0" applyNumberFormat="1" applyFont="1" applyFill="1" applyBorder="1" applyAlignment="1">
      <alignment horizontal="justify" wrapText="1"/>
    </xf>
    <xf numFmtId="49" fontId="12" fillId="33" borderId="19" xfId="0" applyNumberFormat="1" applyFont="1" applyFill="1" applyBorder="1" applyAlignment="1">
      <alignment horizontal="justify" wrapText="1"/>
    </xf>
    <xf numFmtId="0" fontId="2" fillId="0" borderId="20" xfId="0" applyFont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/>
    </xf>
    <xf numFmtId="183" fontId="12" fillId="35" borderId="11" xfId="0" applyNumberFormat="1" applyFont="1" applyFill="1" applyBorder="1" applyAlignment="1">
      <alignment horizontal="right"/>
    </xf>
    <xf numFmtId="0" fontId="2" fillId="0" borderId="10" xfId="42" applyFont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vertical="top" wrapText="1"/>
    </xf>
    <xf numFmtId="0" fontId="71" fillId="34" borderId="11" xfId="57" applyFont="1" applyFill="1" applyBorder="1" applyAlignment="1" applyProtection="1">
      <alignment vertical="top" wrapText="1"/>
      <protection locked="0"/>
    </xf>
    <xf numFmtId="49" fontId="2" fillId="34" borderId="1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top" wrapText="1"/>
    </xf>
    <xf numFmtId="0" fontId="7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175" fontId="9" fillId="33" borderId="10" xfId="0" applyNumberFormat="1" applyFont="1" applyFill="1" applyBorder="1" applyAlignment="1">
      <alignment horizontal="left" vertical="top" wrapText="1"/>
    </xf>
    <xf numFmtId="49" fontId="9" fillId="33" borderId="21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right" vertical="top" wrapText="1"/>
    </xf>
    <xf numFmtId="0" fontId="73" fillId="0" borderId="0" xfId="0" applyFont="1" applyAlignment="1">
      <alignment vertical="top" wrapText="1"/>
    </xf>
    <xf numFmtId="49" fontId="12" fillId="33" borderId="11" xfId="0" applyNumberFormat="1" applyFont="1" applyFill="1" applyBorder="1" applyAlignment="1">
      <alignment horizontal="center" vertical="top" wrapText="1"/>
    </xf>
    <xf numFmtId="173" fontId="1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justify" vertical="top"/>
    </xf>
    <xf numFmtId="49" fontId="9" fillId="33" borderId="11" xfId="0" applyNumberFormat="1" applyFont="1" applyFill="1" applyBorder="1" applyAlignment="1">
      <alignment horizontal="center" vertical="top" wrapText="1"/>
    </xf>
    <xf numFmtId="0" fontId="74" fillId="0" borderId="11" xfId="0" applyFont="1" applyBorder="1" applyAlignment="1">
      <alignment vertical="center" wrapText="1"/>
    </xf>
    <xf numFmtId="183" fontId="9" fillId="35" borderId="11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justify"/>
    </xf>
    <xf numFmtId="0" fontId="0" fillId="33" borderId="0" xfId="0" applyFont="1" applyFill="1" applyAlignment="1">
      <alignment/>
    </xf>
    <xf numFmtId="175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3" fontId="9" fillId="33" borderId="10" xfId="0" applyNumberFormat="1" applyFont="1" applyFill="1" applyBorder="1" applyAlignment="1">
      <alignment vertical="top" wrapText="1"/>
    </xf>
    <xf numFmtId="49" fontId="23" fillId="33" borderId="10" xfId="0" applyNumberFormat="1" applyFont="1" applyFill="1" applyBorder="1" applyAlignment="1">
      <alignment horizontal="center" wrapText="1"/>
    </xf>
    <xf numFmtId="175" fontId="9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center" vertical="top" wrapText="1"/>
    </xf>
    <xf numFmtId="183" fontId="12" fillId="33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83" fontId="1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5" fontId="9" fillId="33" borderId="12" xfId="0" applyNumberFormat="1" applyFont="1" applyFill="1" applyBorder="1" applyAlignment="1">
      <alignment horizontal="center" vertical="top" wrapText="1"/>
    </xf>
    <xf numFmtId="175" fontId="9" fillId="33" borderId="21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21" xfId="0" applyNumberFormat="1" applyFont="1" applyFill="1" applyBorder="1" applyAlignment="1">
      <alignment horizontal="center" vertical="top" wrapText="1"/>
    </xf>
    <xf numFmtId="175" fontId="1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4" fillId="33" borderId="2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readingOrder="1"/>
    </xf>
    <xf numFmtId="0" fontId="46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Приложение 15.16 ведом. стр. расх на Думу 30.10.0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66675</xdr:rowOff>
    </xdr:from>
    <xdr:to>
      <xdr:col>2</xdr:col>
      <xdr:colOff>1238250</xdr:colOff>
      <xdr:row>3</xdr:row>
      <xdr:rowOff>438150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76200"/>
          <a:ext cx="22955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 от 31.05.2023 № 338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047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371475</xdr:colOff>
      <xdr:row>3</xdr:row>
      <xdr:rowOff>161925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914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4</xdr:row>
      <xdr:rowOff>47625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31.05.2023 № 338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62575" y="57150"/>
          <a:ext cx="19907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31.05.2023 № 338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31.05.2023 № 338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810125" y="28575"/>
          <a:ext cx="2200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31.05..2023 № 338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B18" sqref="B18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73"/>
      <c r="C3" s="173"/>
    </row>
    <row r="4" spans="2:3" ht="45" customHeight="1">
      <c r="B4" s="5"/>
      <c r="C4" s="5"/>
    </row>
    <row r="5" spans="1:3" ht="19.5" customHeight="1">
      <c r="A5" s="174" t="s">
        <v>0</v>
      </c>
      <c r="B5" s="174"/>
      <c r="C5" s="174"/>
    </row>
    <row r="6" spans="1:3" ht="19.5" customHeight="1">
      <c r="A6" s="174" t="s">
        <v>135</v>
      </c>
      <c r="B6" s="174"/>
      <c r="C6" s="174"/>
    </row>
    <row r="7" spans="1:3" ht="17.25" customHeight="1">
      <c r="A7" s="174" t="s">
        <v>224</v>
      </c>
      <c r="B7" s="174"/>
      <c r="C7" s="174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73" t="s">
        <v>4</v>
      </c>
      <c r="B9" s="73" t="s">
        <v>228</v>
      </c>
      <c r="C9" s="127">
        <f>C10</f>
        <v>6829.024999999994</v>
      </c>
    </row>
    <row r="10" spans="1:3" s="8" customFormat="1" ht="47.25" customHeight="1">
      <c r="A10" s="73" t="s">
        <v>221</v>
      </c>
      <c r="B10" s="73" t="s">
        <v>113</v>
      </c>
      <c r="C10" s="127">
        <f>C13+C11</f>
        <v>6829.024999999994</v>
      </c>
    </row>
    <row r="11" spans="1:3" s="8" customFormat="1" ht="40.5" customHeight="1">
      <c r="A11" s="73" t="s">
        <v>5</v>
      </c>
      <c r="B11" s="73" t="s">
        <v>114</v>
      </c>
      <c r="C11" s="127">
        <f>-(доходы!C27+'Приложение 2'!C11)</f>
        <v>-58412.675</v>
      </c>
    </row>
    <row r="12" spans="1:3" s="8" customFormat="1" ht="39.75" customHeight="1">
      <c r="A12" s="74" t="s">
        <v>115</v>
      </c>
      <c r="B12" s="74" t="s">
        <v>116</v>
      </c>
      <c r="C12" s="128">
        <f>C11</f>
        <v>-58412.675</v>
      </c>
    </row>
    <row r="13" spans="1:3" s="8" customFormat="1" ht="41.25" customHeight="1">
      <c r="A13" s="73" t="s">
        <v>6</v>
      </c>
      <c r="B13" s="73" t="s">
        <v>117</v>
      </c>
      <c r="C13" s="127">
        <f>Приложение3!D38</f>
        <v>65241.7</v>
      </c>
    </row>
    <row r="14" spans="1:5" s="8" customFormat="1" ht="31.5" customHeight="1">
      <c r="A14" s="74" t="s">
        <v>118</v>
      </c>
      <c r="B14" s="74" t="s">
        <v>119</v>
      </c>
      <c r="C14" s="128">
        <f>C13</f>
        <v>65241.7</v>
      </c>
      <c r="E14" s="9"/>
    </row>
    <row r="22" ht="15">
      <c r="B22" s="64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108"/>
  <sheetViews>
    <sheetView workbookViewId="0" topLeftCell="A25">
      <selection activeCell="A20" sqref="A20"/>
    </sheetView>
  </sheetViews>
  <sheetFormatPr defaultColWidth="7.8515625" defaultRowHeight="12.75"/>
  <cols>
    <col min="1" max="1" width="29.00390625" style="10" customWidth="1"/>
    <col min="2" max="2" width="48.710937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78"/>
      <c r="C2" s="178"/>
    </row>
    <row r="3" spans="1:3" s="17" customFormat="1" ht="14.25">
      <c r="A3" s="18"/>
      <c r="B3" s="178"/>
      <c r="C3" s="178"/>
    </row>
    <row r="4" spans="1:3" s="17" customFormat="1" ht="15.75" customHeight="1">
      <c r="A4" s="14"/>
      <c r="B4" s="178"/>
      <c r="C4" s="178"/>
    </row>
    <row r="5" spans="1:3" ht="17.25" customHeight="1">
      <c r="A5" s="179" t="s">
        <v>120</v>
      </c>
      <c r="B5" s="179"/>
      <c r="C5" s="179"/>
    </row>
    <row r="6" spans="1:3" ht="29.25" customHeight="1">
      <c r="A6" s="179" t="s">
        <v>226</v>
      </c>
      <c r="B6" s="179"/>
      <c r="C6" s="179"/>
    </row>
    <row r="7" spans="1:3" ht="18" customHeight="1">
      <c r="A7" s="179"/>
      <c r="B7" s="179"/>
      <c r="C7" s="179"/>
    </row>
    <row r="8" spans="1:3" ht="18" customHeight="1">
      <c r="A8" s="175" t="s">
        <v>2</v>
      </c>
      <c r="B8" s="176" t="s">
        <v>7</v>
      </c>
      <c r="C8" s="177" t="s">
        <v>136</v>
      </c>
    </row>
    <row r="9" spans="1:3" s="20" customFormat="1" ht="33.75" customHeight="1">
      <c r="A9" s="175"/>
      <c r="B9" s="176"/>
      <c r="C9" s="177"/>
    </row>
    <row r="10" spans="1:3" s="21" customFormat="1" ht="18.75" customHeight="1">
      <c r="A10" s="67" t="s">
        <v>8</v>
      </c>
      <c r="B10" s="75" t="s">
        <v>9</v>
      </c>
      <c r="C10" s="92">
        <f>C11+C16+C18+C21+C24+C13</f>
        <v>41060.5</v>
      </c>
    </row>
    <row r="11" spans="1:3" s="22" customFormat="1" ht="19.5" customHeight="1">
      <c r="A11" s="67" t="s">
        <v>10</v>
      </c>
      <c r="B11" s="75" t="s">
        <v>11</v>
      </c>
      <c r="C11" s="92">
        <f>C12</f>
        <v>13168</v>
      </c>
    </row>
    <row r="12" spans="1:3" s="23" customFormat="1" ht="18" customHeight="1">
      <c r="A12" s="69" t="s">
        <v>12</v>
      </c>
      <c r="B12" s="76" t="s">
        <v>13</v>
      </c>
      <c r="C12" s="93">
        <v>13168</v>
      </c>
    </row>
    <row r="13" spans="1:3" s="23" customFormat="1" ht="19.5" customHeight="1">
      <c r="A13" s="94" t="s">
        <v>203</v>
      </c>
      <c r="B13" s="95" t="s">
        <v>200</v>
      </c>
      <c r="C13" s="92">
        <f>C14+C15</f>
        <v>22263.1</v>
      </c>
    </row>
    <row r="14" spans="1:3" s="23" customFormat="1" ht="19.5" customHeight="1">
      <c r="A14" s="96" t="s">
        <v>204</v>
      </c>
      <c r="B14" s="97" t="s">
        <v>201</v>
      </c>
      <c r="C14" s="93">
        <v>4009.3</v>
      </c>
    </row>
    <row r="15" spans="1:3" s="23" customFormat="1" ht="19.5" customHeight="1">
      <c r="A15" s="96" t="s">
        <v>205</v>
      </c>
      <c r="B15" s="97" t="s">
        <v>202</v>
      </c>
      <c r="C15" s="93">
        <v>18253.8</v>
      </c>
    </row>
    <row r="16" spans="1:3" s="24" customFormat="1" ht="18.75" customHeight="1">
      <c r="A16" s="67" t="s">
        <v>14</v>
      </c>
      <c r="B16" s="75" t="s">
        <v>15</v>
      </c>
      <c r="C16" s="92">
        <f>C17</f>
        <v>6.4</v>
      </c>
    </row>
    <row r="17" spans="1:3" s="23" customFormat="1" ht="60.75">
      <c r="A17" s="69" t="s">
        <v>16</v>
      </c>
      <c r="B17" s="76" t="s">
        <v>17</v>
      </c>
      <c r="C17" s="93">
        <v>6.4</v>
      </c>
    </row>
    <row r="18" spans="1:3" s="24" customFormat="1" ht="63">
      <c r="A18" s="67" t="s">
        <v>18</v>
      </c>
      <c r="B18" s="75" t="s">
        <v>19</v>
      </c>
      <c r="C18" s="92">
        <f>SUM(C19:C20)</f>
        <v>4752</v>
      </c>
    </row>
    <row r="19" spans="1:3" s="23" customFormat="1" ht="135.75">
      <c r="A19" s="69" t="s">
        <v>20</v>
      </c>
      <c r="B19" s="76" t="s">
        <v>21</v>
      </c>
      <c r="C19" s="93">
        <v>4404</v>
      </c>
    </row>
    <row r="20" spans="1:3" s="20" customFormat="1" ht="120.75">
      <c r="A20" s="77" t="s">
        <v>22</v>
      </c>
      <c r="B20" s="76" t="s">
        <v>23</v>
      </c>
      <c r="C20" s="93">
        <v>348</v>
      </c>
    </row>
    <row r="21" spans="1:3" s="23" customFormat="1" ht="47.25">
      <c r="A21" s="78" t="s">
        <v>24</v>
      </c>
      <c r="B21" s="75" t="s">
        <v>25</v>
      </c>
      <c r="C21" s="92">
        <f>SUM(C22:C23)</f>
        <v>764</v>
      </c>
    </row>
    <row r="22" spans="1:3" s="23" customFormat="1" ht="16.5" customHeight="1">
      <c r="A22" s="77" t="s">
        <v>26</v>
      </c>
      <c r="B22" s="76" t="s">
        <v>27</v>
      </c>
      <c r="C22" s="93">
        <v>30</v>
      </c>
    </row>
    <row r="23" spans="1:3" s="23" customFormat="1" ht="26.25" customHeight="1">
      <c r="A23" s="77" t="s">
        <v>28</v>
      </c>
      <c r="B23" s="76" t="s">
        <v>29</v>
      </c>
      <c r="C23" s="93">
        <v>734</v>
      </c>
    </row>
    <row r="24" spans="1:3" s="23" customFormat="1" ht="31.5">
      <c r="A24" s="78" t="s">
        <v>30</v>
      </c>
      <c r="B24" s="68" t="s">
        <v>31</v>
      </c>
      <c r="C24" s="92">
        <f>C25+C26</f>
        <v>107</v>
      </c>
    </row>
    <row r="25" spans="1:3" s="23" customFormat="1" ht="76.5" customHeight="1">
      <c r="A25" s="120" t="s">
        <v>121</v>
      </c>
      <c r="B25" s="132" t="s">
        <v>223</v>
      </c>
      <c r="C25" s="93">
        <v>2</v>
      </c>
    </row>
    <row r="26" spans="1:3" s="23" customFormat="1" ht="121.5" customHeight="1">
      <c r="A26" s="119" t="s">
        <v>220</v>
      </c>
      <c r="B26" s="70" t="s">
        <v>32</v>
      </c>
      <c r="C26" s="93">
        <v>105</v>
      </c>
    </row>
    <row r="27" spans="1:3" s="22" customFormat="1" ht="16.5" customHeight="1">
      <c r="A27" s="67"/>
      <c r="B27" s="68" t="s">
        <v>43</v>
      </c>
      <c r="C27" s="92">
        <f>C10</f>
        <v>41060.5</v>
      </c>
    </row>
    <row r="28" spans="1:3" s="20" customFormat="1" ht="18" customHeight="1">
      <c r="A28" s="25"/>
      <c r="B28" s="26"/>
      <c r="C28" s="27"/>
    </row>
    <row r="29" spans="1:3" s="20" customFormat="1" ht="18" customHeight="1">
      <c r="A29" s="25"/>
      <c r="B29" s="26"/>
      <c r="C29" s="27"/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8"/>
    </row>
    <row r="32" spans="1:3" s="20" customFormat="1" ht="18" customHeight="1">
      <c r="A32" s="25"/>
      <c r="B32" s="26"/>
      <c r="C32" s="29"/>
    </row>
    <row r="33" spans="1:3" s="20" customFormat="1" ht="18" customHeight="1">
      <c r="A33" s="25"/>
      <c r="B33" s="26"/>
      <c r="C33" s="29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ht="18" customHeight="1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fitToHeight="0" fitToWidth="1" horizontalDpi="300" verticalDpi="300" orientation="portrait" paperSize="9" scale="79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101"/>
  <sheetViews>
    <sheetView workbookViewId="0" topLeftCell="A1">
      <selection activeCell="D6" sqref="D6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78"/>
      <c r="C2" s="178"/>
    </row>
    <row r="3" spans="1:3" s="17" customFormat="1" ht="14.25">
      <c r="A3" s="18"/>
      <c r="B3" s="178"/>
      <c r="C3" s="178"/>
    </row>
    <row r="4" spans="1:3" s="17" customFormat="1" ht="15.75" customHeight="1">
      <c r="A4" s="14"/>
      <c r="B4" s="178"/>
      <c r="C4" s="178"/>
    </row>
    <row r="5" spans="1:3" ht="17.25" customHeight="1">
      <c r="A5" s="179" t="s">
        <v>122</v>
      </c>
      <c r="B5" s="179"/>
      <c r="C5" s="179"/>
    </row>
    <row r="6" spans="1:3" ht="29.25" customHeight="1">
      <c r="A6" s="179" t="s">
        <v>133</v>
      </c>
      <c r="B6" s="179"/>
      <c r="C6" s="179"/>
    </row>
    <row r="7" spans="1:3" ht="18" customHeight="1">
      <c r="A7" s="179" t="s">
        <v>227</v>
      </c>
      <c r="B7" s="179"/>
      <c r="C7" s="179"/>
    </row>
    <row r="8" spans="1:5" ht="18" customHeight="1">
      <c r="A8" s="65"/>
      <c r="B8" s="65"/>
      <c r="C8" s="65"/>
      <c r="D8" s="65"/>
      <c r="E8" s="65" t="s">
        <v>130</v>
      </c>
    </row>
    <row r="9" spans="1:5" s="20" customFormat="1" ht="33.75" customHeight="1">
      <c r="A9" s="181" t="s">
        <v>2</v>
      </c>
      <c r="B9" s="183" t="s">
        <v>7</v>
      </c>
      <c r="C9" s="185" t="s">
        <v>132</v>
      </c>
      <c r="D9" s="180" t="s">
        <v>131</v>
      </c>
      <c r="E9" s="180"/>
    </row>
    <row r="10" spans="1:5" s="20" customFormat="1" ht="33.75" customHeight="1">
      <c r="A10" s="182"/>
      <c r="B10" s="184"/>
      <c r="C10" s="186"/>
      <c r="D10" s="110" t="s">
        <v>134</v>
      </c>
      <c r="E10" s="110" t="s">
        <v>225</v>
      </c>
    </row>
    <row r="11" spans="1:5" s="20" customFormat="1" ht="33" customHeight="1">
      <c r="A11" s="67" t="s">
        <v>33</v>
      </c>
      <c r="B11" s="68" t="s">
        <v>34</v>
      </c>
      <c r="C11" s="102">
        <f>C12+C22</f>
        <v>17352.175</v>
      </c>
      <c r="D11" s="102">
        <f>D12</f>
        <v>16417.5</v>
      </c>
      <c r="E11" s="102">
        <f>E12</f>
        <v>18865</v>
      </c>
    </row>
    <row r="12" spans="1:5" s="20" customFormat="1" ht="63">
      <c r="A12" s="67" t="s">
        <v>35</v>
      </c>
      <c r="B12" s="68" t="s">
        <v>36</v>
      </c>
      <c r="C12" s="103">
        <f>C13+C17+C19+C15</f>
        <v>17375.175</v>
      </c>
      <c r="D12" s="103">
        <f>D13+D17+D19</f>
        <v>16417.5</v>
      </c>
      <c r="E12" s="103">
        <f>E13+E17+E19</f>
        <v>18865</v>
      </c>
    </row>
    <row r="13" spans="1:5" s="20" customFormat="1" ht="30" customHeight="1">
      <c r="A13" s="69" t="s">
        <v>37</v>
      </c>
      <c r="B13" s="70" t="s">
        <v>38</v>
      </c>
      <c r="C13" s="104">
        <f>C14</f>
        <v>431</v>
      </c>
      <c r="D13" s="104">
        <f>D14</f>
        <v>431</v>
      </c>
      <c r="E13" s="104">
        <f>E14</f>
        <v>431</v>
      </c>
    </row>
    <row r="14" spans="1:5" s="20" customFormat="1" ht="30" customHeight="1">
      <c r="A14" s="69" t="s">
        <v>124</v>
      </c>
      <c r="B14" s="70" t="s">
        <v>123</v>
      </c>
      <c r="C14" s="104">
        <v>431</v>
      </c>
      <c r="D14" s="111">
        <v>431</v>
      </c>
      <c r="E14" s="111">
        <v>431</v>
      </c>
    </row>
    <row r="15" spans="1:5" s="20" customFormat="1" ht="30" customHeight="1">
      <c r="A15" s="69" t="s">
        <v>262</v>
      </c>
      <c r="B15" s="142" t="s">
        <v>263</v>
      </c>
      <c r="C15" s="104">
        <f>C16</f>
        <v>589.875</v>
      </c>
      <c r="D15" s="104">
        <f>D16</f>
        <v>0</v>
      </c>
      <c r="E15" s="104">
        <f>E16</f>
        <v>0</v>
      </c>
    </row>
    <row r="16" spans="1:5" s="20" customFormat="1" ht="70.5" customHeight="1">
      <c r="A16" s="133" t="s">
        <v>260</v>
      </c>
      <c r="B16" s="134" t="s">
        <v>261</v>
      </c>
      <c r="C16" s="104">
        <v>589.875</v>
      </c>
      <c r="D16" s="111"/>
      <c r="E16" s="111"/>
    </row>
    <row r="17" spans="1:5" s="23" customFormat="1" ht="30.75">
      <c r="A17" s="69" t="s">
        <v>39</v>
      </c>
      <c r="B17" s="116" t="s">
        <v>40</v>
      </c>
      <c r="C17" s="104">
        <f>C18</f>
        <v>1443</v>
      </c>
      <c r="D17" s="104">
        <f>D18</f>
        <v>1511</v>
      </c>
      <c r="E17" s="104">
        <f>E18</f>
        <v>1566</v>
      </c>
    </row>
    <row r="18" spans="1:5" s="23" customFormat="1" ht="75">
      <c r="A18" s="114" t="s">
        <v>125</v>
      </c>
      <c r="B18" s="118" t="s">
        <v>222</v>
      </c>
      <c r="C18" s="115">
        <v>1443</v>
      </c>
      <c r="D18" s="112">
        <v>1511</v>
      </c>
      <c r="E18" s="112">
        <v>1566</v>
      </c>
    </row>
    <row r="19" spans="1:5" s="20" customFormat="1" ht="16.5" customHeight="1">
      <c r="A19" s="69" t="s">
        <v>41</v>
      </c>
      <c r="B19" s="117" t="s">
        <v>42</v>
      </c>
      <c r="C19" s="104">
        <f>C20+C21</f>
        <v>14911.3</v>
      </c>
      <c r="D19" s="104">
        <f>D20+D21</f>
        <v>14475.5</v>
      </c>
      <c r="E19" s="104">
        <f>E20+E21</f>
        <v>16868</v>
      </c>
    </row>
    <row r="20" spans="1:5" s="20" customFormat="1" ht="111" customHeight="1">
      <c r="A20" s="71" t="s">
        <v>128</v>
      </c>
      <c r="B20" s="72" t="s">
        <v>126</v>
      </c>
      <c r="C20" s="104">
        <v>1077.5</v>
      </c>
      <c r="D20" s="111">
        <v>340</v>
      </c>
      <c r="E20" s="111">
        <v>340</v>
      </c>
    </row>
    <row r="21" spans="1:5" s="20" customFormat="1" ht="46.5" customHeight="1">
      <c r="A21" s="71" t="s">
        <v>129</v>
      </c>
      <c r="B21" s="72" t="s">
        <v>127</v>
      </c>
      <c r="C21" s="121">
        <v>13833.8</v>
      </c>
      <c r="D21" s="111">
        <v>14135.5</v>
      </c>
      <c r="E21" s="111">
        <v>16528</v>
      </c>
    </row>
    <row r="22" spans="1:5" s="20" customFormat="1" ht="60" customHeight="1">
      <c r="A22" s="147" t="s">
        <v>288</v>
      </c>
      <c r="B22" s="148" t="s">
        <v>287</v>
      </c>
      <c r="C22" s="149">
        <f>C23</f>
        <v>-23</v>
      </c>
      <c r="D22" s="149">
        <f>D23</f>
        <v>0</v>
      </c>
      <c r="E22" s="149">
        <f>E23</f>
        <v>0</v>
      </c>
    </row>
    <row r="23" spans="1:5" s="20" customFormat="1" ht="80.25" customHeight="1">
      <c r="A23" s="143" t="s">
        <v>285</v>
      </c>
      <c r="B23" s="146" t="s">
        <v>286</v>
      </c>
      <c r="C23" s="144">
        <v>-23</v>
      </c>
      <c r="D23" s="145">
        <v>0</v>
      </c>
      <c r="E23" s="145">
        <v>0</v>
      </c>
    </row>
    <row r="24" spans="1:3" s="20" customFormat="1" ht="18" customHeight="1">
      <c r="A24" s="25"/>
      <c r="B24" s="26"/>
      <c r="C24" s="28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s="20" customFormat="1" ht="18" customHeight="1">
      <c r="A29" s="25"/>
      <c r="B29" s="26"/>
      <c r="C29" s="29"/>
    </row>
    <row r="30" spans="1:3" s="20" customFormat="1" ht="18" customHeight="1">
      <c r="A30" s="25"/>
      <c r="B30" s="26"/>
      <c r="C30" s="29"/>
    </row>
    <row r="31" spans="1:3" s="20" customFormat="1" ht="18" customHeight="1">
      <c r="A31" s="25"/>
      <c r="B31" s="26"/>
      <c r="C31" s="29"/>
    </row>
    <row r="32" spans="1:3" s="20" customFormat="1" ht="18" customHeight="1">
      <c r="A32" s="25"/>
      <c r="B32" s="26"/>
      <c r="C32" s="29"/>
    </row>
    <row r="33" spans="1:3" ht="18" customHeight="1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fitToHeight="0" fitToWidth="1" horizontalDpi="600" verticalDpi="600" orientation="portrait" paperSize="9" scale="79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141"/>
  <sheetViews>
    <sheetView workbookViewId="0" topLeftCell="A1">
      <selection activeCell="A9" sqref="A9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25.57421875" style="33" customWidth="1"/>
  </cols>
  <sheetData>
    <row r="1" spans="1:4" ht="15">
      <c r="A1" s="34"/>
      <c r="B1" s="199" t="s">
        <v>315</v>
      </c>
      <c r="C1" s="34"/>
      <c r="D1" s="35"/>
    </row>
    <row r="2" spans="1:4" ht="21.75" customHeight="1">
      <c r="A2" s="34"/>
      <c r="B2" s="200" t="s">
        <v>316</v>
      </c>
      <c r="C2" s="34"/>
      <c r="D2" s="35"/>
    </row>
    <row r="3" spans="1:4" ht="19.5" customHeight="1">
      <c r="A3" s="34"/>
      <c r="B3" s="200" t="s">
        <v>317</v>
      </c>
      <c r="C3" s="34"/>
      <c r="D3" s="35"/>
    </row>
    <row r="4" spans="1:4" ht="23.25" customHeight="1">
      <c r="A4" s="34"/>
      <c r="B4" s="200" t="s">
        <v>318</v>
      </c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187" t="s">
        <v>44</v>
      </c>
      <c r="B6" s="187"/>
      <c r="C6" s="187"/>
      <c r="D6" s="187"/>
    </row>
    <row r="7" spans="1:4" ht="15.75" customHeight="1">
      <c r="A7" s="187" t="s">
        <v>45</v>
      </c>
      <c r="B7" s="187"/>
      <c r="C7" s="187"/>
      <c r="D7" s="187"/>
    </row>
    <row r="8" spans="1:4" ht="15.75" customHeight="1">
      <c r="A8" s="187" t="s">
        <v>229</v>
      </c>
      <c r="B8" s="187"/>
      <c r="C8" s="187"/>
      <c r="D8" s="187"/>
    </row>
    <row r="9" spans="1:4" ht="31.5">
      <c r="A9" s="36" t="s">
        <v>46</v>
      </c>
      <c r="B9" s="37" t="s">
        <v>47</v>
      </c>
      <c r="C9" s="37" t="s">
        <v>48</v>
      </c>
      <c r="D9" s="38" t="s">
        <v>49</v>
      </c>
    </row>
    <row r="10" spans="1:5" ht="17.25" customHeight="1">
      <c r="A10" s="39" t="s">
        <v>50</v>
      </c>
      <c r="B10" s="40" t="s">
        <v>51</v>
      </c>
      <c r="C10" s="40" t="s">
        <v>52</v>
      </c>
      <c r="D10" s="98">
        <f>D11+D12+D13+D14+D15</f>
        <v>22826.8</v>
      </c>
      <c r="E10" s="41"/>
    </row>
    <row r="11" spans="1:5" s="45" customFormat="1" ht="30">
      <c r="A11" s="42" t="s">
        <v>53</v>
      </c>
      <c r="B11" s="43" t="s">
        <v>51</v>
      </c>
      <c r="C11" s="43" t="s">
        <v>54</v>
      </c>
      <c r="D11" s="99">
        <v>2270</v>
      </c>
      <c r="E11" s="44"/>
    </row>
    <row r="12" spans="1:5" ht="45">
      <c r="A12" s="46" t="s">
        <v>56</v>
      </c>
      <c r="B12" s="43" t="s">
        <v>51</v>
      </c>
      <c r="C12" s="43" t="s">
        <v>57</v>
      </c>
      <c r="D12" s="99">
        <v>16607</v>
      </c>
      <c r="E12" s="41"/>
    </row>
    <row r="13" spans="1:5" ht="45">
      <c r="A13" s="46" t="s">
        <v>58</v>
      </c>
      <c r="B13" s="43" t="s">
        <v>51</v>
      </c>
      <c r="C13" s="43" t="s">
        <v>59</v>
      </c>
      <c r="D13" s="99">
        <v>20</v>
      </c>
      <c r="E13" s="41"/>
    </row>
    <row r="14" spans="1:5" ht="17.25" customHeight="1">
      <c r="A14" s="46" t="s">
        <v>60</v>
      </c>
      <c r="B14" s="43" t="s">
        <v>51</v>
      </c>
      <c r="C14" s="43" t="s">
        <v>61</v>
      </c>
      <c r="D14" s="99">
        <v>99</v>
      </c>
      <c r="E14" s="41"/>
    </row>
    <row r="15" spans="1:5" ht="18" customHeight="1">
      <c r="A15" s="46" t="s">
        <v>62</v>
      </c>
      <c r="B15" s="43" t="s">
        <v>51</v>
      </c>
      <c r="C15" s="43" t="s">
        <v>63</v>
      </c>
      <c r="D15" s="99">
        <v>3830.8</v>
      </c>
      <c r="E15" s="41"/>
    </row>
    <row r="16" spans="1:5" ht="18" customHeight="1">
      <c r="A16" s="39" t="s">
        <v>64</v>
      </c>
      <c r="B16" s="40" t="s">
        <v>54</v>
      </c>
      <c r="C16" s="40" t="s">
        <v>52</v>
      </c>
      <c r="D16" s="98">
        <f>D17</f>
        <v>2104.7</v>
      </c>
      <c r="E16" s="41"/>
    </row>
    <row r="17" spans="1:5" ht="18" customHeight="1">
      <c r="A17" s="46" t="s">
        <v>65</v>
      </c>
      <c r="B17" s="43" t="s">
        <v>54</v>
      </c>
      <c r="C17" s="43" t="s">
        <v>55</v>
      </c>
      <c r="D17" s="99">
        <v>2104.7</v>
      </c>
      <c r="E17" s="41"/>
    </row>
    <row r="18" spans="1:5" s="49" customFormat="1" ht="31.5">
      <c r="A18" s="47" t="s">
        <v>66</v>
      </c>
      <c r="B18" s="40" t="s">
        <v>55</v>
      </c>
      <c r="C18" s="40" t="s">
        <v>52</v>
      </c>
      <c r="D18" s="98">
        <f>D19+D20</f>
        <v>1733.5</v>
      </c>
      <c r="E18" s="48"/>
    </row>
    <row r="19" spans="1:5" ht="31.5" customHeight="1">
      <c r="A19" s="42" t="s">
        <v>67</v>
      </c>
      <c r="B19" s="43" t="s">
        <v>55</v>
      </c>
      <c r="C19" s="43" t="s">
        <v>68</v>
      </c>
      <c r="D19" s="99">
        <v>1203.5</v>
      </c>
      <c r="E19" s="41"/>
    </row>
    <row r="20" spans="1:5" s="34" customFormat="1" ht="30">
      <c r="A20" s="42" t="s">
        <v>69</v>
      </c>
      <c r="B20" s="43" t="s">
        <v>55</v>
      </c>
      <c r="C20" s="43" t="s">
        <v>70</v>
      </c>
      <c r="D20" s="99">
        <v>530</v>
      </c>
      <c r="E20" s="50"/>
    </row>
    <row r="21" spans="1:5" ht="18" customHeight="1">
      <c r="A21" s="39" t="s">
        <v>71</v>
      </c>
      <c r="B21" s="40" t="s">
        <v>57</v>
      </c>
      <c r="C21" s="40" t="s">
        <v>52</v>
      </c>
      <c r="D21" s="100">
        <f>D23+D22+D24</f>
        <v>10669.1</v>
      </c>
      <c r="E21" s="41"/>
    </row>
    <row r="22" spans="1:5" ht="18" customHeight="1">
      <c r="A22" s="46" t="s">
        <v>206</v>
      </c>
      <c r="B22" s="43" t="s">
        <v>57</v>
      </c>
      <c r="C22" s="43" t="s">
        <v>51</v>
      </c>
      <c r="D22" s="101">
        <v>3267</v>
      </c>
      <c r="E22" s="41"/>
    </row>
    <row r="23" spans="1:5" ht="17.25" customHeight="1">
      <c r="A23" s="46" t="s">
        <v>74</v>
      </c>
      <c r="B23" s="43" t="s">
        <v>57</v>
      </c>
      <c r="C23" s="43" t="s">
        <v>75</v>
      </c>
      <c r="D23" s="101">
        <v>7317</v>
      </c>
      <c r="E23" s="41"/>
    </row>
    <row r="24" spans="1:5" ht="17.25" customHeight="1">
      <c r="A24" s="135" t="s">
        <v>265</v>
      </c>
      <c r="B24" s="43" t="s">
        <v>57</v>
      </c>
      <c r="C24" s="43" t="s">
        <v>266</v>
      </c>
      <c r="D24" s="101">
        <v>85.1</v>
      </c>
      <c r="E24" s="41"/>
    </row>
    <row r="25" spans="1:5" ht="18" customHeight="1">
      <c r="A25" s="39" t="s">
        <v>76</v>
      </c>
      <c r="B25" s="40" t="s">
        <v>72</v>
      </c>
      <c r="C25" s="40" t="s">
        <v>52</v>
      </c>
      <c r="D25" s="98">
        <f>D26+D28+D27</f>
        <v>22084.6</v>
      </c>
      <c r="E25" s="41"/>
    </row>
    <row r="26" spans="1:5" ht="17.25" customHeight="1">
      <c r="A26" s="46" t="s">
        <v>77</v>
      </c>
      <c r="B26" s="43" t="s">
        <v>72</v>
      </c>
      <c r="C26" s="43" t="s">
        <v>51</v>
      </c>
      <c r="D26" s="99">
        <v>826.3</v>
      </c>
      <c r="E26" s="41"/>
    </row>
    <row r="27" spans="1:5" ht="17.25" customHeight="1">
      <c r="A27" s="46" t="s">
        <v>264</v>
      </c>
      <c r="B27" s="43" t="s">
        <v>72</v>
      </c>
      <c r="C27" s="43" t="s">
        <v>54</v>
      </c>
      <c r="D27" s="99">
        <v>300</v>
      </c>
      <c r="E27" s="41"/>
    </row>
    <row r="28" spans="1:5" ht="18" customHeight="1">
      <c r="A28" s="46" t="s">
        <v>78</v>
      </c>
      <c r="B28" s="43" t="s">
        <v>72</v>
      </c>
      <c r="C28" s="43" t="s">
        <v>55</v>
      </c>
      <c r="D28" s="99">
        <v>20958.3</v>
      </c>
      <c r="E28" s="41"/>
    </row>
    <row r="29" spans="1:5" ht="15.75">
      <c r="A29" s="39" t="s">
        <v>79</v>
      </c>
      <c r="B29" s="40" t="s">
        <v>73</v>
      </c>
      <c r="C29" s="40" t="s">
        <v>52</v>
      </c>
      <c r="D29" s="98">
        <f>D30</f>
        <v>161</v>
      </c>
      <c r="E29" s="41"/>
    </row>
    <row r="30" spans="1:5" ht="17.25" customHeight="1">
      <c r="A30" s="46" t="s">
        <v>80</v>
      </c>
      <c r="B30" s="43" t="s">
        <v>73</v>
      </c>
      <c r="C30" s="43" t="s">
        <v>73</v>
      </c>
      <c r="D30" s="99">
        <v>161</v>
      </c>
      <c r="E30" s="41"/>
    </row>
    <row r="31" spans="1:5" ht="15.75">
      <c r="A31" s="39" t="s">
        <v>81</v>
      </c>
      <c r="B31" s="40" t="s">
        <v>82</v>
      </c>
      <c r="C31" s="40" t="s">
        <v>52</v>
      </c>
      <c r="D31" s="98">
        <f>D32</f>
        <v>2313</v>
      </c>
      <c r="E31" s="41"/>
    </row>
    <row r="32" spans="1:5" ht="17.25" customHeight="1">
      <c r="A32" s="46" t="s">
        <v>83</v>
      </c>
      <c r="B32" s="43" t="s">
        <v>82</v>
      </c>
      <c r="C32" s="43" t="s">
        <v>51</v>
      </c>
      <c r="D32" s="99">
        <v>2313</v>
      </c>
      <c r="E32" s="41"/>
    </row>
    <row r="33" spans="1:5" ht="18" customHeight="1">
      <c r="A33" s="39" t="s">
        <v>84</v>
      </c>
      <c r="B33" s="40" t="s">
        <v>68</v>
      </c>
      <c r="C33" s="40" t="s">
        <v>52</v>
      </c>
      <c r="D33" s="98">
        <f>D34+D35</f>
        <v>383</v>
      </c>
      <c r="E33" s="41"/>
    </row>
    <row r="34" spans="1:5" ht="15">
      <c r="A34" s="46" t="s">
        <v>85</v>
      </c>
      <c r="B34" s="43" t="s">
        <v>68</v>
      </c>
      <c r="C34" s="43" t="s">
        <v>51</v>
      </c>
      <c r="D34" s="99">
        <v>283</v>
      </c>
      <c r="E34" s="41"/>
    </row>
    <row r="35" spans="1:5" ht="16.5">
      <c r="A35" s="150" t="s">
        <v>289</v>
      </c>
      <c r="B35" s="43" t="s">
        <v>68</v>
      </c>
      <c r="C35" s="43" t="s">
        <v>55</v>
      </c>
      <c r="D35" s="99">
        <v>100</v>
      </c>
      <c r="E35" s="41"/>
    </row>
    <row r="36" spans="1:5" ht="16.5" customHeight="1">
      <c r="A36" s="39" t="s">
        <v>86</v>
      </c>
      <c r="B36" s="40" t="s">
        <v>61</v>
      </c>
      <c r="C36" s="40" t="s">
        <v>52</v>
      </c>
      <c r="D36" s="98">
        <f>D37</f>
        <v>2966</v>
      </c>
      <c r="E36" s="41"/>
    </row>
    <row r="37" spans="1:5" ht="16.5" customHeight="1">
      <c r="A37" s="46" t="s">
        <v>87</v>
      </c>
      <c r="B37" s="43" t="s">
        <v>61</v>
      </c>
      <c r="C37" s="43" t="s">
        <v>54</v>
      </c>
      <c r="D37" s="99">
        <v>2966</v>
      </c>
      <c r="E37" s="41"/>
    </row>
    <row r="38" spans="1:5" ht="17.25" customHeight="1">
      <c r="A38" s="52" t="s">
        <v>88</v>
      </c>
      <c r="B38" s="40"/>
      <c r="C38" s="40"/>
      <c r="D38" s="98">
        <f>D10+D16+D18+D21+D25+D29+D31+D33+D36</f>
        <v>65241.7</v>
      </c>
      <c r="E38" s="41"/>
    </row>
    <row r="39" spans="1:4" ht="12.75">
      <c r="A39" s="53"/>
      <c r="B39" s="53"/>
      <c r="C39" s="53"/>
      <c r="D39" s="54"/>
    </row>
    <row r="40" spans="1:4" ht="12.75">
      <c r="A40" s="53"/>
      <c r="B40" s="53"/>
      <c r="C40" s="53"/>
      <c r="D40" s="55"/>
    </row>
    <row r="41" spans="1:4" ht="12.75">
      <c r="A41" s="53"/>
      <c r="B41" s="53"/>
      <c r="C41" s="53"/>
      <c r="D41" s="56"/>
    </row>
    <row r="42" spans="1:4" ht="12.75">
      <c r="A42" s="53"/>
      <c r="B42" s="53"/>
      <c r="C42" s="53"/>
      <c r="D42" s="54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  <row r="139" spans="1:4" ht="12.75">
      <c r="A139" s="57"/>
      <c r="B139" s="57"/>
      <c r="C139" s="57"/>
      <c r="D139" s="58"/>
    </row>
    <row r="140" spans="1:4" ht="12.75">
      <c r="A140" s="57"/>
      <c r="B140" s="57"/>
      <c r="C140" s="57"/>
      <c r="D140" s="58"/>
    </row>
    <row r="141" spans="1:4" ht="12.75">
      <c r="A141" s="57"/>
      <c r="B141" s="57"/>
      <c r="C141" s="57"/>
      <c r="D141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1"/>
  <headerFooter differentFirst="1"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186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49.421875" style="59" customWidth="1"/>
    <col min="2" max="2" width="12.57421875" style="59" customWidth="1"/>
    <col min="3" max="3" width="5.8515625" style="59" customWidth="1"/>
    <col min="4" max="4" width="5.140625" style="59" customWidth="1"/>
    <col min="5" max="5" width="15.8515625" style="59" customWidth="1"/>
    <col min="6" max="6" width="8.140625" style="59" customWidth="1"/>
    <col min="7" max="7" width="13.28125" style="59" customWidth="1"/>
    <col min="8" max="8" width="1.57421875" style="0" customWidth="1"/>
    <col min="9" max="9" width="1.28515625" style="0" customWidth="1"/>
    <col min="10" max="10" width="9.140625" style="0" hidden="1" customWidth="1"/>
  </cols>
  <sheetData>
    <row r="1" spans="1:7" ht="18.75" customHeight="1">
      <c r="A1" s="194"/>
      <c r="B1" s="194"/>
      <c r="C1" s="194"/>
      <c r="D1" s="194"/>
      <c r="E1" s="194"/>
      <c r="F1" s="194"/>
      <c r="G1" s="194"/>
    </row>
    <row r="2" spans="1:7" ht="12.75">
      <c r="A2" s="60"/>
      <c r="B2" s="60"/>
      <c r="C2" s="60"/>
      <c r="D2" s="60"/>
      <c r="E2" s="60"/>
      <c r="F2" s="60"/>
      <c r="G2" s="60"/>
    </row>
    <row r="3" spans="1:7" ht="30" customHeight="1">
      <c r="A3" s="60"/>
      <c r="B3" s="60"/>
      <c r="C3" s="60"/>
      <c r="D3" s="60"/>
      <c r="E3" s="60"/>
      <c r="F3" s="60"/>
      <c r="G3" s="60"/>
    </row>
    <row r="4" spans="1:7" ht="24" customHeight="1">
      <c r="A4" s="60"/>
      <c r="B4" s="60"/>
      <c r="C4" s="60"/>
      <c r="D4" s="60"/>
      <c r="E4" s="60"/>
      <c r="F4" s="60"/>
      <c r="G4" s="60"/>
    </row>
    <row r="5" spans="1:10" ht="15.75" customHeight="1">
      <c r="A5" s="195" t="s">
        <v>193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5.75" customHeight="1">
      <c r="A6" s="196" t="s">
        <v>194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5.75" customHeight="1">
      <c r="A7" s="196" t="s">
        <v>195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5.75" customHeight="1">
      <c r="A8" s="196" t="s">
        <v>196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5.75" customHeight="1">
      <c r="A9" s="197" t="s">
        <v>197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15.75">
      <c r="A10" s="188" t="s">
        <v>248</v>
      </c>
      <c r="B10" s="188"/>
      <c r="C10" s="188"/>
      <c r="D10" s="188"/>
      <c r="E10" s="188"/>
      <c r="F10" s="188"/>
      <c r="G10" s="188"/>
      <c r="H10" s="188"/>
      <c r="I10" s="188"/>
      <c r="J10" s="66"/>
    </row>
    <row r="11" spans="1:7" ht="15.75" customHeight="1">
      <c r="A11" s="190" t="s">
        <v>46</v>
      </c>
      <c r="B11" s="189" t="s">
        <v>218</v>
      </c>
      <c r="C11" s="192" t="s">
        <v>47</v>
      </c>
      <c r="D11" s="192" t="s">
        <v>91</v>
      </c>
      <c r="E11" s="192" t="s">
        <v>92</v>
      </c>
      <c r="F11" s="192" t="s">
        <v>93</v>
      </c>
      <c r="G11" s="87" t="s">
        <v>191</v>
      </c>
    </row>
    <row r="12" spans="1:7" ht="33.75" customHeight="1">
      <c r="A12" s="191"/>
      <c r="B12" s="189"/>
      <c r="C12" s="193"/>
      <c r="D12" s="193"/>
      <c r="E12" s="193"/>
      <c r="F12" s="193"/>
      <c r="G12" s="138" t="s">
        <v>192</v>
      </c>
    </row>
    <row r="13" spans="1:7" ht="33.75" customHeight="1">
      <c r="A13" s="137" t="s">
        <v>199</v>
      </c>
      <c r="B13" s="19" t="s">
        <v>198</v>
      </c>
      <c r="C13" s="80"/>
      <c r="D13" s="80"/>
      <c r="E13" s="80"/>
      <c r="F13" s="80"/>
      <c r="G13" s="141">
        <v>62275.2</v>
      </c>
    </row>
    <row r="14" spans="1:7" ht="15.75">
      <c r="A14" s="80" t="s">
        <v>50</v>
      </c>
      <c r="B14" s="19" t="s">
        <v>198</v>
      </c>
      <c r="C14" s="80" t="s">
        <v>51</v>
      </c>
      <c r="D14" s="80" t="s">
        <v>52</v>
      </c>
      <c r="E14" s="80"/>
      <c r="F14" s="80"/>
      <c r="G14" s="106">
        <f>G15+G20+G27+G32+G37</f>
        <v>22826.8</v>
      </c>
    </row>
    <row r="15" spans="1:7" ht="63">
      <c r="A15" s="80" t="s">
        <v>53</v>
      </c>
      <c r="B15" s="19" t="s">
        <v>198</v>
      </c>
      <c r="C15" s="80" t="s">
        <v>51</v>
      </c>
      <c r="D15" s="80" t="s">
        <v>54</v>
      </c>
      <c r="E15" s="80"/>
      <c r="F15" s="80"/>
      <c r="G15" s="106">
        <f>G16</f>
        <v>2270</v>
      </c>
    </row>
    <row r="16" spans="1:7" ht="68.25" customHeight="1">
      <c r="A16" s="79" t="s">
        <v>231</v>
      </c>
      <c r="B16" s="139" t="s">
        <v>198</v>
      </c>
      <c r="C16" s="82" t="s">
        <v>51</v>
      </c>
      <c r="D16" s="82" t="s">
        <v>54</v>
      </c>
      <c r="E16" s="79" t="s">
        <v>139</v>
      </c>
      <c r="F16" s="80"/>
      <c r="G16" s="105">
        <f>G17</f>
        <v>2270</v>
      </c>
    </row>
    <row r="17" spans="1:7" ht="60">
      <c r="A17" s="79" t="s">
        <v>140</v>
      </c>
      <c r="B17" s="140" t="s">
        <v>198</v>
      </c>
      <c r="C17" s="82" t="s">
        <v>51</v>
      </c>
      <c r="D17" s="82" t="s">
        <v>54</v>
      </c>
      <c r="E17" s="79" t="s">
        <v>141</v>
      </c>
      <c r="F17" s="79"/>
      <c r="G17" s="105">
        <f>G18</f>
        <v>2270</v>
      </c>
    </row>
    <row r="18" spans="1:7" ht="90">
      <c r="A18" s="79" t="s">
        <v>142</v>
      </c>
      <c r="B18" s="140" t="s">
        <v>198</v>
      </c>
      <c r="C18" s="82" t="s">
        <v>51</v>
      </c>
      <c r="D18" s="82" t="s">
        <v>54</v>
      </c>
      <c r="E18" s="79" t="s">
        <v>141</v>
      </c>
      <c r="F18" s="79">
        <v>100</v>
      </c>
      <c r="G18" s="105">
        <f>G19</f>
        <v>2270</v>
      </c>
    </row>
    <row r="19" spans="1:7" ht="33" customHeight="1">
      <c r="A19" s="79" t="s">
        <v>97</v>
      </c>
      <c r="B19" s="140" t="s">
        <v>198</v>
      </c>
      <c r="C19" s="82" t="s">
        <v>51</v>
      </c>
      <c r="D19" s="82" t="s">
        <v>54</v>
      </c>
      <c r="E19" s="79" t="s">
        <v>141</v>
      </c>
      <c r="F19" s="79">
        <v>120</v>
      </c>
      <c r="G19" s="105">
        <v>2270</v>
      </c>
    </row>
    <row r="20" spans="1:7" ht="94.5">
      <c r="A20" s="80" t="s">
        <v>56</v>
      </c>
      <c r="B20" s="37" t="s">
        <v>198</v>
      </c>
      <c r="C20" s="80" t="s">
        <v>51</v>
      </c>
      <c r="D20" s="80" t="s">
        <v>57</v>
      </c>
      <c r="E20" s="80"/>
      <c r="F20" s="80"/>
      <c r="G20" s="106">
        <f>G21</f>
        <v>16607</v>
      </c>
    </row>
    <row r="21" spans="1:7" ht="60">
      <c r="A21" s="79" t="s">
        <v>231</v>
      </c>
      <c r="B21" s="140" t="s">
        <v>198</v>
      </c>
      <c r="C21" s="82" t="s">
        <v>51</v>
      </c>
      <c r="D21" s="82" t="s">
        <v>57</v>
      </c>
      <c r="E21" s="79" t="s">
        <v>139</v>
      </c>
      <c r="F21" s="81"/>
      <c r="G21" s="105">
        <f>G22</f>
        <v>16607</v>
      </c>
    </row>
    <row r="22" spans="1:7" ht="30">
      <c r="A22" s="79" t="s">
        <v>98</v>
      </c>
      <c r="B22" s="140" t="s">
        <v>198</v>
      </c>
      <c r="C22" s="82" t="s">
        <v>51</v>
      </c>
      <c r="D22" s="82" t="s">
        <v>57</v>
      </c>
      <c r="E22" s="79" t="s">
        <v>143</v>
      </c>
      <c r="F22" s="79"/>
      <c r="G22" s="105">
        <f>G23+G25</f>
        <v>16607</v>
      </c>
    </row>
    <row r="23" spans="1:7" ht="90">
      <c r="A23" s="79" t="s">
        <v>96</v>
      </c>
      <c r="B23" s="140" t="s">
        <v>198</v>
      </c>
      <c r="C23" s="82" t="s">
        <v>51</v>
      </c>
      <c r="D23" s="82" t="s">
        <v>57</v>
      </c>
      <c r="E23" s="79" t="s">
        <v>143</v>
      </c>
      <c r="F23" s="79">
        <v>100</v>
      </c>
      <c r="G23" s="105">
        <f>G24</f>
        <v>14843</v>
      </c>
    </row>
    <row r="24" spans="1:7" ht="30">
      <c r="A24" s="79" t="s">
        <v>97</v>
      </c>
      <c r="B24" s="140" t="s">
        <v>198</v>
      </c>
      <c r="C24" s="82" t="s">
        <v>51</v>
      </c>
      <c r="D24" s="82" t="s">
        <v>57</v>
      </c>
      <c r="E24" s="79" t="s">
        <v>143</v>
      </c>
      <c r="F24" s="79">
        <v>120</v>
      </c>
      <c r="G24" s="105">
        <v>14843</v>
      </c>
    </row>
    <row r="25" spans="1:7" ht="30">
      <c r="A25" s="79" t="s">
        <v>144</v>
      </c>
      <c r="B25" s="140" t="s">
        <v>198</v>
      </c>
      <c r="C25" s="82" t="s">
        <v>51</v>
      </c>
      <c r="D25" s="82" t="s">
        <v>57</v>
      </c>
      <c r="E25" s="79" t="s">
        <v>143</v>
      </c>
      <c r="F25" s="79">
        <v>200</v>
      </c>
      <c r="G25" s="105">
        <f>G26</f>
        <v>1764</v>
      </c>
    </row>
    <row r="26" spans="1:7" ht="60.75" customHeight="1">
      <c r="A26" s="79" t="s">
        <v>145</v>
      </c>
      <c r="B26" s="140" t="s">
        <v>198</v>
      </c>
      <c r="C26" s="82" t="s">
        <v>51</v>
      </c>
      <c r="D26" s="82" t="s">
        <v>57</v>
      </c>
      <c r="E26" s="79" t="s">
        <v>143</v>
      </c>
      <c r="F26" s="79">
        <v>240</v>
      </c>
      <c r="G26" s="105">
        <v>1764</v>
      </c>
    </row>
    <row r="27" spans="1:7" ht="63">
      <c r="A27" s="80" t="s">
        <v>58</v>
      </c>
      <c r="B27" s="37" t="s">
        <v>198</v>
      </c>
      <c r="C27" s="80" t="s">
        <v>51</v>
      </c>
      <c r="D27" s="80" t="s">
        <v>59</v>
      </c>
      <c r="E27" s="80"/>
      <c r="F27" s="80"/>
      <c r="G27" s="106">
        <f>G28</f>
        <v>20</v>
      </c>
    </row>
    <row r="28" spans="1:7" ht="23.25" customHeight="1">
      <c r="A28" s="82" t="s">
        <v>94</v>
      </c>
      <c r="B28" s="140" t="s">
        <v>198</v>
      </c>
      <c r="C28" s="82" t="s">
        <v>51</v>
      </c>
      <c r="D28" s="82" t="s">
        <v>59</v>
      </c>
      <c r="E28" s="82" t="s">
        <v>95</v>
      </c>
      <c r="F28" s="80"/>
      <c r="G28" s="105">
        <f>G29</f>
        <v>20</v>
      </c>
    </row>
    <row r="29" spans="1:7" ht="75">
      <c r="A29" s="79" t="s">
        <v>146</v>
      </c>
      <c r="B29" s="140" t="s">
        <v>198</v>
      </c>
      <c r="C29" s="82" t="s">
        <v>51</v>
      </c>
      <c r="D29" s="82" t="s">
        <v>59</v>
      </c>
      <c r="E29" s="79" t="s">
        <v>147</v>
      </c>
      <c r="F29" s="79"/>
      <c r="G29" s="105">
        <f>G30</f>
        <v>20</v>
      </c>
    </row>
    <row r="30" spans="1:7" ht="30">
      <c r="A30" s="79" t="s">
        <v>100</v>
      </c>
      <c r="B30" s="140" t="s">
        <v>198</v>
      </c>
      <c r="C30" s="82" t="s">
        <v>51</v>
      </c>
      <c r="D30" s="82" t="s">
        <v>59</v>
      </c>
      <c r="E30" s="79" t="s">
        <v>147</v>
      </c>
      <c r="F30" s="79">
        <v>500</v>
      </c>
      <c r="G30" s="105">
        <f>G31</f>
        <v>20</v>
      </c>
    </row>
    <row r="31" spans="1:7" ht="30">
      <c r="A31" s="79" t="s">
        <v>42</v>
      </c>
      <c r="B31" s="140" t="s">
        <v>198</v>
      </c>
      <c r="C31" s="82" t="s">
        <v>51</v>
      </c>
      <c r="D31" s="82" t="s">
        <v>59</v>
      </c>
      <c r="E31" s="79" t="s">
        <v>147</v>
      </c>
      <c r="F31" s="79">
        <v>540</v>
      </c>
      <c r="G31" s="105">
        <v>20</v>
      </c>
    </row>
    <row r="32" spans="1:7" s="59" customFormat="1" ht="19.5" customHeight="1">
      <c r="A32" s="80" t="s">
        <v>60</v>
      </c>
      <c r="B32" s="37" t="s">
        <v>198</v>
      </c>
      <c r="C32" s="80" t="s">
        <v>51</v>
      </c>
      <c r="D32" s="80" t="s">
        <v>61</v>
      </c>
      <c r="E32" s="80"/>
      <c r="F32" s="80"/>
      <c r="G32" s="106">
        <f>G33</f>
        <v>99</v>
      </c>
    </row>
    <row r="33" spans="1:7" s="59" customFormat="1" ht="19.5" customHeight="1">
      <c r="A33" s="82" t="s">
        <v>94</v>
      </c>
      <c r="B33" s="140" t="s">
        <v>198</v>
      </c>
      <c r="C33" s="123" t="s">
        <v>51</v>
      </c>
      <c r="D33" s="123" t="s">
        <v>61</v>
      </c>
      <c r="E33" s="123" t="s">
        <v>95</v>
      </c>
      <c r="F33" s="80"/>
      <c r="G33" s="106">
        <f>G34</f>
        <v>99</v>
      </c>
    </row>
    <row r="34" spans="1:7" ht="18.75" customHeight="1">
      <c r="A34" s="123" t="s">
        <v>254</v>
      </c>
      <c r="B34" s="140" t="s">
        <v>198</v>
      </c>
      <c r="C34" s="82" t="s">
        <v>51</v>
      </c>
      <c r="D34" s="82" t="s">
        <v>61</v>
      </c>
      <c r="E34" s="82" t="s">
        <v>103</v>
      </c>
      <c r="F34" s="82"/>
      <c r="G34" s="105">
        <f>G35</f>
        <v>99</v>
      </c>
    </row>
    <row r="35" spans="1:7" ht="20.25" customHeight="1">
      <c r="A35" s="82" t="s">
        <v>101</v>
      </c>
      <c r="B35" s="140" t="s">
        <v>198</v>
      </c>
      <c r="C35" s="82" t="s">
        <v>51</v>
      </c>
      <c r="D35" s="82" t="s">
        <v>61</v>
      </c>
      <c r="E35" s="82" t="s">
        <v>103</v>
      </c>
      <c r="F35" s="82" t="s">
        <v>102</v>
      </c>
      <c r="G35" s="105">
        <f>G36</f>
        <v>99</v>
      </c>
    </row>
    <row r="36" spans="1:7" ht="20.25" customHeight="1">
      <c r="A36" s="82" t="s">
        <v>104</v>
      </c>
      <c r="B36" s="140" t="s">
        <v>198</v>
      </c>
      <c r="C36" s="82" t="s">
        <v>51</v>
      </c>
      <c r="D36" s="82" t="s">
        <v>61</v>
      </c>
      <c r="E36" s="82" t="s">
        <v>103</v>
      </c>
      <c r="F36" s="82" t="s">
        <v>105</v>
      </c>
      <c r="G36" s="105">
        <v>99</v>
      </c>
    </row>
    <row r="37" spans="1:7" ht="21.75" customHeight="1">
      <c r="A37" s="80" t="s">
        <v>62</v>
      </c>
      <c r="B37" s="37" t="s">
        <v>198</v>
      </c>
      <c r="C37" s="80" t="s">
        <v>51</v>
      </c>
      <c r="D37" s="80" t="s">
        <v>63</v>
      </c>
      <c r="E37" s="80"/>
      <c r="F37" s="80"/>
      <c r="G37" s="106">
        <f>G38+G45+G60</f>
        <v>3830.7999999999997</v>
      </c>
    </row>
    <row r="38" spans="1:7" ht="64.5" customHeight="1">
      <c r="A38" s="79" t="s">
        <v>231</v>
      </c>
      <c r="B38" s="140" t="s">
        <v>198</v>
      </c>
      <c r="C38" s="82" t="s">
        <v>51</v>
      </c>
      <c r="D38" s="82" t="s">
        <v>63</v>
      </c>
      <c r="E38" s="79" t="s">
        <v>139</v>
      </c>
      <c r="F38" s="79"/>
      <c r="G38" s="105">
        <f>G39+G42</f>
        <v>872.6</v>
      </c>
    </row>
    <row r="39" spans="1:7" ht="45">
      <c r="A39" s="79" t="s">
        <v>107</v>
      </c>
      <c r="B39" s="140" t="s">
        <v>198</v>
      </c>
      <c r="C39" s="82" t="s">
        <v>51</v>
      </c>
      <c r="D39" s="82" t="s">
        <v>63</v>
      </c>
      <c r="E39" s="79" t="s">
        <v>148</v>
      </c>
      <c r="F39" s="79"/>
      <c r="G39" s="105">
        <f>G40</f>
        <v>316</v>
      </c>
    </row>
    <row r="40" spans="1:7" ht="30">
      <c r="A40" s="79" t="s">
        <v>144</v>
      </c>
      <c r="B40" s="140" t="s">
        <v>198</v>
      </c>
      <c r="C40" s="82" t="s">
        <v>51</v>
      </c>
      <c r="D40" s="82" t="s">
        <v>63</v>
      </c>
      <c r="E40" s="79" t="s">
        <v>148</v>
      </c>
      <c r="F40" s="79">
        <v>200</v>
      </c>
      <c r="G40" s="105">
        <f>G41</f>
        <v>316</v>
      </c>
    </row>
    <row r="41" spans="1:7" ht="45">
      <c r="A41" s="79" t="s">
        <v>145</v>
      </c>
      <c r="B41" s="140" t="s">
        <v>198</v>
      </c>
      <c r="C41" s="82" t="s">
        <v>51</v>
      </c>
      <c r="D41" s="82" t="s">
        <v>63</v>
      </c>
      <c r="E41" s="79" t="s">
        <v>148</v>
      </c>
      <c r="F41" s="79">
        <v>240</v>
      </c>
      <c r="G41" s="105">
        <v>316</v>
      </c>
    </row>
    <row r="42" spans="1:7" ht="30">
      <c r="A42" s="79" t="s">
        <v>98</v>
      </c>
      <c r="B42" s="140" t="s">
        <v>198</v>
      </c>
      <c r="C42" s="82" t="s">
        <v>51</v>
      </c>
      <c r="D42" s="82" t="s">
        <v>63</v>
      </c>
      <c r="E42" s="79" t="s">
        <v>143</v>
      </c>
      <c r="F42" s="79"/>
      <c r="G42" s="105">
        <f>G43</f>
        <v>556.6</v>
      </c>
    </row>
    <row r="43" spans="1:7" ht="30">
      <c r="A43" s="79" t="s">
        <v>144</v>
      </c>
      <c r="B43" s="140" t="s">
        <v>198</v>
      </c>
      <c r="C43" s="82" t="s">
        <v>51</v>
      </c>
      <c r="D43" s="82" t="s">
        <v>63</v>
      </c>
      <c r="E43" s="79" t="s">
        <v>143</v>
      </c>
      <c r="F43" s="79">
        <v>200</v>
      </c>
      <c r="G43" s="105">
        <f>G44</f>
        <v>556.6</v>
      </c>
    </row>
    <row r="44" spans="1:7" ht="45">
      <c r="A44" s="79" t="s">
        <v>145</v>
      </c>
      <c r="B44" s="140" t="s">
        <v>198</v>
      </c>
      <c r="C44" s="82" t="s">
        <v>51</v>
      </c>
      <c r="D44" s="82" t="s">
        <v>63</v>
      </c>
      <c r="E44" s="79" t="s">
        <v>143</v>
      </c>
      <c r="F44" s="79">
        <v>240</v>
      </c>
      <c r="G44" s="105">
        <v>556.6</v>
      </c>
    </row>
    <row r="45" spans="1:7" ht="75.75" customHeight="1">
      <c r="A45" s="79" t="s">
        <v>232</v>
      </c>
      <c r="B45" s="140" t="s">
        <v>198</v>
      </c>
      <c r="C45" s="82" t="s">
        <v>51</v>
      </c>
      <c r="D45" s="82" t="s">
        <v>63</v>
      </c>
      <c r="E45" s="79" t="s">
        <v>149</v>
      </c>
      <c r="F45" s="81"/>
      <c r="G45" s="105">
        <f>G46+G56+G49+G52</f>
        <v>2481.7</v>
      </c>
    </row>
    <row r="46" spans="1:7" ht="50.25" customHeight="1">
      <c r="A46" s="79" t="s">
        <v>209</v>
      </c>
      <c r="B46" s="140" t="s">
        <v>198</v>
      </c>
      <c r="C46" s="82" t="s">
        <v>51</v>
      </c>
      <c r="D46" s="82" t="s">
        <v>63</v>
      </c>
      <c r="E46" s="79" t="s">
        <v>208</v>
      </c>
      <c r="F46" s="79"/>
      <c r="G46" s="105">
        <f>G47</f>
        <v>2156.7</v>
      </c>
    </row>
    <row r="47" spans="1:7" ht="36.75" customHeight="1">
      <c r="A47" s="79" t="s">
        <v>144</v>
      </c>
      <c r="B47" s="140" t="s">
        <v>198</v>
      </c>
      <c r="C47" s="82" t="s">
        <v>51</v>
      </c>
      <c r="D47" s="82" t="s">
        <v>63</v>
      </c>
      <c r="E47" s="107" t="s">
        <v>208</v>
      </c>
      <c r="F47" s="79">
        <v>200</v>
      </c>
      <c r="G47" s="105">
        <f>G48</f>
        <v>2156.7</v>
      </c>
    </row>
    <row r="48" spans="1:7" ht="45">
      <c r="A48" s="79" t="s">
        <v>145</v>
      </c>
      <c r="B48" s="140" t="s">
        <v>198</v>
      </c>
      <c r="C48" s="82" t="s">
        <v>51</v>
      </c>
      <c r="D48" s="82" t="s">
        <v>63</v>
      </c>
      <c r="E48" s="107" t="s">
        <v>208</v>
      </c>
      <c r="F48" s="79">
        <v>240</v>
      </c>
      <c r="G48" s="105">
        <v>2156.7</v>
      </c>
    </row>
    <row r="49" spans="1:7" ht="60">
      <c r="A49" s="79" t="s">
        <v>267</v>
      </c>
      <c r="B49" s="140" t="s">
        <v>198</v>
      </c>
      <c r="C49" s="82" t="s">
        <v>51</v>
      </c>
      <c r="D49" s="82" t="s">
        <v>63</v>
      </c>
      <c r="E49" s="107" t="s">
        <v>268</v>
      </c>
      <c r="F49" s="79"/>
      <c r="G49" s="105">
        <f>G50</f>
        <v>151.5</v>
      </c>
    </row>
    <row r="50" spans="1:7" ht="30">
      <c r="A50" s="79" t="s">
        <v>144</v>
      </c>
      <c r="B50" s="140" t="s">
        <v>198</v>
      </c>
      <c r="C50" s="82" t="s">
        <v>51</v>
      </c>
      <c r="D50" s="82" t="s">
        <v>63</v>
      </c>
      <c r="E50" s="107" t="s">
        <v>268</v>
      </c>
      <c r="F50" s="79">
        <v>200</v>
      </c>
      <c r="G50" s="105">
        <f>G51</f>
        <v>151.5</v>
      </c>
    </row>
    <row r="51" spans="1:7" ht="45">
      <c r="A51" s="79" t="s">
        <v>145</v>
      </c>
      <c r="B51" s="140" t="s">
        <v>198</v>
      </c>
      <c r="C51" s="82" t="s">
        <v>51</v>
      </c>
      <c r="D51" s="82" t="s">
        <v>63</v>
      </c>
      <c r="E51" s="107" t="s">
        <v>268</v>
      </c>
      <c r="F51" s="79">
        <v>240</v>
      </c>
      <c r="G51" s="105">
        <v>151.5</v>
      </c>
    </row>
    <row r="52" spans="1:7" ht="30">
      <c r="A52" s="79" t="s">
        <v>269</v>
      </c>
      <c r="B52" s="140" t="s">
        <v>198</v>
      </c>
      <c r="C52" s="82" t="s">
        <v>51</v>
      </c>
      <c r="D52" s="82" t="s">
        <v>63</v>
      </c>
      <c r="E52" s="107" t="s">
        <v>270</v>
      </c>
      <c r="F52" s="79"/>
      <c r="G52" s="105">
        <f>G53</f>
        <v>129.5</v>
      </c>
    </row>
    <row r="53" spans="1:7" ht="60">
      <c r="A53" s="79" t="s">
        <v>240</v>
      </c>
      <c r="B53" s="140" t="s">
        <v>198</v>
      </c>
      <c r="C53" s="82" t="s">
        <v>51</v>
      </c>
      <c r="D53" s="82" t="s">
        <v>63</v>
      </c>
      <c r="E53" s="107" t="s">
        <v>271</v>
      </c>
      <c r="F53" s="79"/>
      <c r="G53" s="105">
        <f>G54</f>
        <v>129.5</v>
      </c>
    </row>
    <row r="54" spans="1:7" ht="30">
      <c r="A54" s="79" t="s">
        <v>144</v>
      </c>
      <c r="B54" s="140" t="s">
        <v>198</v>
      </c>
      <c r="C54" s="82" t="s">
        <v>51</v>
      </c>
      <c r="D54" s="82" t="s">
        <v>63</v>
      </c>
      <c r="E54" s="107" t="s">
        <v>271</v>
      </c>
      <c r="F54" s="79">
        <v>200</v>
      </c>
      <c r="G54" s="105">
        <f>G55</f>
        <v>129.5</v>
      </c>
    </row>
    <row r="55" spans="1:7" ht="45">
      <c r="A55" s="79" t="s">
        <v>145</v>
      </c>
      <c r="B55" s="140" t="s">
        <v>198</v>
      </c>
      <c r="C55" s="82" t="s">
        <v>51</v>
      </c>
      <c r="D55" s="82" t="s">
        <v>63</v>
      </c>
      <c r="E55" s="107" t="s">
        <v>271</v>
      </c>
      <c r="F55" s="79">
        <v>240</v>
      </c>
      <c r="G55" s="105">
        <v>129.5</v>
      </c>
    </row>
    <row r="56" spans="1:7" ht="30">
      <c r="A56" s="79" t="s">
        <v>238</v>
      </c>
      <c r="B56" s="140" t="s">
        <v>198</v>
      </c>
      <c r="C56" s="82" t="s">
        <v>51</v>
      </c>
      <c r="D56" s="82" t="s">
        <v>63</v>
      </c>
      <c r="E56" s="107" t="s">
        <v>239</v>
      </c>
      <c r="F56" s="79"/>
      <c r="G56" s="105">
        <f>G57</f>
        <v>44</v>
      </c>
    </row>
    <row r="57" spans="1:7" ht="60">
      <c r="A57" s="79" t="s">
        <v>240</v>
      </c>
      <c r="B57" s="140" t="s">
        <v>198</v>
      </c>
      <c r="C57" s="82" t="s">
        <v>51</v>
      </c>
      <c r="D57" s="82" t="s">
        <v>63</v>
      </c>
      <c r="E57" s="107" t="s">
        <v>241</v>
      </c>
      <c r="F57" s="79"/>
      <c r="G57" s="105">
        <f>G58</f>
        <v>44</v>
      </c>
    </row>
    <row r="58" spans="1:7" ht="30">
      <c r="A58" s="79" t="s">
        <v>144</v>
      </c>
      <c r="B58" s="140" t="s">
        <v>198</v>
      </c>
      <c r="C58" s="82" t="s">
        <v>51</v>
      </c>
      <c r="D58" s="82" t="s">
        <v>63</v>
      </c>
      <c r="E58" s="107" t="s">
        <v>241</v>
      </c>
      <c r="F58" s="79">
        <v>200</v>
      </c>
      <c r="G58" s="105">
        <f>G59</f>
        <v>44</v>
      </c>
    </row>
    <row r="59" spans="1:7" ht="45">
      <c r="A59" s="79" t="s">
        <v>145</v>
      </c>
      <c r="B59" s="140" t="s">
        <v>198</v>
      </c>
      <c r="C59" s="82" t="s">
        <v>51</v>
      </c>
      <c r="D59" s="82" t="s">
        <v>63</v>
      </c>
      <c r="E59" s="107" t="s">
        <v>241</v>
      </c>
      <c r="F59" s="79">
        <v>240</v>
      </c>
      <c r="G59" s="105">
        <v>44</v>
      </c>
    </row>
    <row r="60" spans="1:7" ht="30">
      <c r="A60" s="82" t="s">
        <v>94</v>
      </c>
      <c r="B60" s="140" t="s">
        <v>198</v>
      </c>
      <c r="C60" s="123" t="s">
        <v>51</v>
      </c>
      <c r="D60" s="123" t="s">
        <v>63</v>
      </c>
      <c r="E60" s="123" t="s">
        <v>95</v>
      </c>
      <c r="F60" s="79"/>
      <c r="G60" s="105">
        <f>G61+G64</f>
        <v>476.5</v>
      </c>
    </row>
    <row r="61" spans="1:7" ht="30">
      <c r="A61" s="79" t="s">
        <v>106</v>
      </c>
      <c r="B61" s="140" t="s">
        <v>198</v>
      </c>
      <c r="C61" s="82" t="s">
        <v>51</v>
      </c>
      <c r="D61" s="82" t="s">
        <v>63</v>
      </c>
      <c r="E61" s="79" t="s">
        <v>207</v>
      </c>
      <c r="F61" s="79"/>
      <c r="G61" s="105">
        <f>G62</f>
        <v>471.5</v>
      </c>
    </row>
    <row r="62" spans="1:7" ht="30">
      <c r="A62" s="79" t="s">
        <v>144</v>
      </c>
      <c r="B62" s="140" t="s">
        <v>198</v>
      </c>
      <c r="C62" s="82" t="s">
        <v>51</v>
      </c>
      <c r="D62" s="82" t="s">
        <v>63</v>
      </c>
      <c r="E62" s="79" t="s">
        <v>207</v>
      </c>
      <c r="F62" s="79">
        <v>200</v>
      </c>
      <c r="G62" s="105">
        <f>G63</f>
        <v>471.5</v>
      </c>
    </row>
    <row r="63" spans="1:7" ht="45">
      <c r="A63" s="79" t="s">
        <v>145</v>
      </c>
      <c r="B63" s="140" t="s">
        <v>198</v>
      </c>
      <c r="C63" s="82" t="s">
        <v>51</v>
      </c>
      <c r="D63" s="82" t="s">
        <v>63</v>
      </c>
      <c r="E63" s="79" t="s">
        <v>207</v>
      </c>
      <c r="F63" s="79">
        <v>240</v>
      </c>
      <c r="G63" s="105">
        <v>471.5</v>
      </c>
    </row>
    <row r="64" spans="1:7" ht="30">
      <c r="A64" s="82" t="s">
        <v>101</v>
      </c>
      <c r="B64" s="140" t="s">
        <v>198</v>
      </c>
      <c r="C64" s="82" t="s">
        <v>51</v>
      </c>
      <c r="D64" s="82" t="s">
        <v>63</v>
      </c>
      <c r="E64" s="79" t="s">
        <v>207</v>
      </c>
      <c r="F64" s="136">
        <v>800</v>
      </c>
      <c r="G64" s="105">
        <f>G65</f>
        <v>5</v>
      </c>
    </row>
    <row r="65" spans="1:7" ht="30">
      <c r="A65" s="79" t="s">
        <v>279</v>
      </c>
      <c r="B65" s="140" t="s">
        <v>198</v>
      </c>
      <c r="C65" s="82" t="s">
        <v>51</v>
      </c>
      <c r="D65" s="82" t="s">
        <v>63</v>
      </c>
      <c r="E65" s="79" t="s">
        <v>207</v>
      </c>
      <c r="F65" s="136">
        <v>830</v>
      </c>
      <c r="G65" s="105">
        <v>5</v>
      </c>
    </row>
    <row r="66" spans="1:7" ht="15.75">
      <c r="A66" s="80" t="s">
        <v>108</v>
      </c>
      <c r="B66" s="37" t="s">
        <v>198</v>
      </c>
      <c r="C66" s="80" t="s">
        <v>54</v>
      </c>
      <c r="D66" s="80" t="s">
        <v>52</v>
      </c>
      <c r="E66" s="80"/>
      <c r="F66" s="80"/>
      <c r="G66" s="106">
        <f>G67</f>
        <v>2104.7</v>
      </c>
    </row>
    <row r="67" spans="1:7" ht="33" customHeight="1">
      <c r="A67" s="80" t="s">
        <v>109</v>
      </c>
      <c r="B67" s="37" t="s">
        <v>198</v>
      </c>
      <c r="C67" s="80" t="s">
        <v>54</v>
      </c>
      <c r="D67" s="80" t="s">
        <v>55</v>
      </c>
      <c r="E67" s="80"/>
      <c r="F67" s="80"/>
      <c r="G67" s="106">
        <f>G68</f>
        <v>2104.7</v>
      </c>
    </row>
    <row r="68" spans="1:7" ht="70.5" customHeight="1">
      <c r="A68" s="79" t="s">
        <v>242</v>
      </c>
      <c r="B68" s="140" t="s">
        <v>198</v>
      </c>
      <c r="C68" s="82" t="s">
        <v>54</v>
      </c>
      <c r="D68" s="82" t="s">
        <v>55</v>
      </c>
      <c r="E68" s="79" t="s">
        <v>150</v>
      </c>
      <c r="F68" s="81"/>
      <c r="G68" s="105">
        <f>G69+G72</f>
        <v>2104.7</v>
      </c>
    </row>
    <row r="69" spans="1:7" ht="51.75" customHeight="1">
      <c r="A69" s="79" t="s">
        <v>110</v>
      </c>
      <c r="B69" s="140" t="s">
        <v>198</v>
      </c>
      <c r="C69" s="82" t="s">
        <v>54</v>
      </c>
      <c r="D69" s="82" t="s">
        <v>55</v>
      </c>
      <c r="E69" s="79" t="s">
        <v>151</v>
      </c>
      <c r="F69" s="79"/>
      <c r="G69" s="105">
        <f>G70</f>
        <v>1443</v>
      </c>
    </row>
    <row r="70" spans="1:7" ht="94.5" customHeight="1">
      <c r="A70" s="79" t="s">
        <v>96</v>
      </c>
      <c r="B70" s="140" t="s">
        <v>198</v>
      </c>
      <c r="C70" s="82" t="s">
        <v>54</v>
      </c>
      <c r="D70" s="82" t="s">
        <v>55</v>
      </c>
      <c r="E70" s="79" t="s">
        <v>151</v>
      </c>
      <c r="F70" s="79">
        <v>100</v>
      </c>
      <c r="G70" s="105">
        <f>G71</f>
        <v>1443</v>
      </c>
    </row>
    <row r="71" spans="1:7" ht="33" customHeight="1">
      <c r="A71" s="79" t="s">
        <v>97</v>
      </c>
      <c r="B71" s="140" t="s">
        <v>198</v>
      </c>
      <c r="C71" s="82" t="s">
        <v>54</v>
      </c>
      <c r="D71" s="82" t="s">
        <v>55</v>
      </c>
      <c r="E71" s="79" t="s">
        <v>151</v>
      </c>
      <c r="F71" s="79">
        <v>120</v>
      </c>
      <c r="G71" s="105">
        <v>1443</v>
      </c>
    </row>
    <row r="72" spans="1:7" ht="33" customHeight="1">
      <c r="A72" s="79" t="s">
        <v>152</v>
      </c>
      <c r="B72" s="140" t="s">
        <v>198</v>
      </c>
      <c r="C72" s="82" t="s">
        <v>54</v>
      </c>
      <c r="D72" s="82" t="s">
        <v>55</v>
      </c>
      <c r="E72" s="79" t="s">
        <v>153</v>
      </c>
      <c r="F72" s="79"/>
      <c r="G72" s="105">
        <f>G73+G75</f>
        <v>661.7</v>
      </c>
    </row>
    <row r="73" spans="1:7" ht="96" customHeight="1">
      <c r="A73" s="79" t="s">
        <v>96</v>
      </c>
      <c r="B73" s="140" t="s">
        <v>198</v>
      </c>
      <c r="C73" s="82" t="s">
        <v>54</v>
      </c>
      <c r="D73" s="82" t="s">
        <v>55</v>
      </c>
      <c r="E73" s="79" t="s">
        <v>153</v>
      </c>
      <c r="F73" s="79">
        <v>100</v>
      </c>
      <c r="G73" s="105">
        <f>G74</f>
        <v>597</v>
      </c>
    </row>
    <row r="74" spans="1:7" ht="33" customHeight="1">
      <c r="A74" s="79" t="s">
        <v>97</v>
      </c>
      <c r="B74" s="140" t="s">
        <v>198</v>
      </c>
      <c r="C74" s="82" t="s">
        <v>54</v>
      </c>
      <c r="D74" s="82" t="s">
        <v>55</v>
      </c>
      <c r="E74" s="79" t="s">
        <v>153</v>
      </c>
      <c r="F74" s="79">
        <v>120</v>
      </c>
      <c r="G74" s="105">
        <v>597</v>
      </c>
    </row>
    <row r="75" spans="1:7" ht="30">
      <c r="A75" s="79" t="s">
        <v>144</v>
      </c>
      <c r="B75" s="140" t="s">
        <v>198</v>
      </c>
      <c r="C75" s="82" t="s">
        <v>54</v>
      </c>
      <c r="D75" s="82" t="s">
        <v>55</v>
      </c>
      <c r="E75" s="79" t="s">
        <v>153</v>
      </c>
      <c r="F75" s="79">
        <v>200</v>
      </c>
      <c r="G75" s="105">
        <f>G76</f>
        <v>64.7</v>
      </c>
    </row>
    <row r="76" spans="1:7" ht="45">
      <c r="A76" s="79" t="s">
        <v>145</v>
      </c>
      <c r="B76" s="140" t="s">
        <v>198</v>
      </c>
      <c r="C76" s="82" t="s">
        <v>54</v>
      </c>
      <c r="D76" s="82" t="s">
        <v>55</v>
      </c>
      <c r="E76" s="79" t="s">
        <v>153</v>
      </c>
      <c r="F76" s="79">
        <v>240</v>
      </c>
      <c r="G76" s="105">
        <v>64.7</v>
      </c>
    </row>
    <row r="77" spans="1:8" s="53" customFormat="1" ht="47.25">
      <c r="A77" s="80" t="s">
        <v>66</v>
      </c>
      <c r="B77" s="37" t="s">
        <v>198</v>
      </c>
      <c r="C77" s="80" t="s">
        <v>55</v>
      </c>
      <c r="D77" s="80" t="s">
        <v>52</v>
      </c>
      <c r="E77" s="80"/>
      <c r="F77" s="80"/>
      <c r="G77" s="106">
        <f>G78+G96</f>
        <v>1733.5</v>
      </c>
      <c r="H77" s="54"/>
    </row>
    <row r="78" spans="1:7" ht="63">
      <c r="A78" s="83" t="s">
        <v>67</v>
      </c>
      <c r="B78" s="37" t="s">
        <v>198</v>
      </c>
      <c r="C78" s="80" t="s">
        <v>55</v>
      </c>
      <c r="D78" s="80" t="s">
        <v>68</v>
      </c>
      <c r="E78" s="80"/>
      <c r="F78" s="80"/>
      <c r="G78" s="106">
        <f>G79</f>
        <v>1203.5</v>
      </c>
    </row>
    <row r="79" spans="1:7" ht="66" customHeight="1">
      <c r="A79" s="82" t="s">
        <v>233</v>
      </c>
      <c r="B79" s="140" t="s">
        <v>198</v>
      </c>
      <c r="C79" s="82" t="s">
        <v>55</v>
      </c>
      <c r="D79" s="82" t="s">
        <v>68</v>
      </c>
      <c r="E79" s="82" t="s">
        <v>155</v>
      </c>
      <c r="F79" s="82"/>
      <c r="G79" s="105">
        <f>G80+G84+G92+G88</f>
        <v>1203.5</v>
      </c>
    </row>
    <row r="80" spans="1:7" ht="30">
      <c r="A80" s="79" t="s">
        <v>156</v>
      </c>
      <c r="B80" s="140" t="s">
        <v>198</v>
      </c>
      <c r="C80" s="82" t="s">
        <v>55</v>
      </c>
      <c r="D80" s="82" t="s">
        <v>68</v>
      </c>
      <c r="E80" s="79" t="s">
        <v>157</v>
      </c>
      <c r="F80" s="79"/>
      <c r="G80" s="105">
        <f>G81</f>
        <v>55</v>
      </c>
    </row>
    <row r="81" spans="1:7" ht="30">
      <c r="A81" s="79" t="s">
        <v>210</v>
      </c>
      <c r="B81" s="140" t="s">
        <v>198</v>
      </c>
      <c r="C81" s="82" t="s">
        <v>55</v>
      </c>
      <c r="D81" s="82" t="s">
        <v>68</v>
      </c>
      <c r="E81" s="84" t="s">
        <v>211</v>
      </c>
      <c r="F81" s="79"/>
      <c r="G81" s="105">
        <f>G82</f>
        <v>55</v>
      </c>
    </row>
    <row r="82" spans="1:7" ht="30">
      <c r="A82" s="79" t="s">
        <v>144</v>
      </c>
      <c r="B82" s="140" t="s">
        <v>198</v>
      </c>
      <c r="C82" s="82" t="s">
        <v>55</v>
      </c>
      <c r="D82" s="82" t="s">
        <v>68</v>
      </c>
      <c r="E82" s="84" t="s">
        <v>211</v>
      </c>
      <c r="F82" s="79">
        <v>200</v>
      </c>
      <c r="G82" s="105">
        <f>G83</f>
        <v>55</v>
      </c>
    </row>
    <row r="83" spans="1:7" ht="45">
      <c r="A83" s="79" t="s">
        <v>145</v>
      </c>
      <c r="B83" s="140" t="s">
        <v>198</v>
      </c>
      <c r="C83" s="82" t="s">
        <v>55</v>
      </c>
      <c r="D83" s="82" t="s">
        <v>68</v>
      </c>
      <c r="E83" s="84" t="s">
        <v>211</v>
      </c>
      <c r="F83" s="79">
        <v>240</v>
      </c>
      <c r="G83" s="105">
        <v>55</v>
      </c>
    </row>
    <row r="84" spans="1:7" ht="75">
      <c r="A84" s="82" t="s">
        <v>111</v>
      </c>
      <c r="B84" s="140" t="s">
        <v>198</v>
      </c>
      <c r="C84" s="82" t="s">
        <v>55</v>
      </c>
      <c r="D84" s="82" t="s">
        <v>68</v>
      </c>
      <c r="E84" s="79" t="s">
        <v>154</v>
      </c>
      <c r="F84" s="82"/>
      <c r="G84" s="105">
        <f>G85</f>
        <v>99.6</v>
      </c>
    </row>
    <row r="85" spans="1:7" ht="30">
      <c r="A85" s="82" t="s">
        <v>210</v>
      </c>
      <c r="B85" s="140" t="s">
        <v>198</v>
      </c>
      <c r="C85" s="82" t="s">
        <v>55</v>
      </c>
      <c r="D85" s="82" t="s">
        <v>68</v>
      </c>
      <c r="E85" s="84" t="s">
        <v>212</v>
      </c>
      <c r="F85" s="82"/>
      <c r="G85" s="105">
        <f>G86</f>
        <v>99.6</v>
      </c>
    </row>
    <row r="86" spans="1:7" ht="33" customHeight="1">
      <c r="A86" s="79" t="s">
        <v>144</v>
      </c>
      <c r="B86" s="140" t="s">
        <v>198</v>
      </c>
      <c r="C86" s="82" t="s">
        <v>55</v>
      </c>
      <c r="D86" s="82" t="s">
        <v>68</v>
      </c>
      <c r="E86" s="84" t="s">
        <v>212</v>
      </c>
      <c r="F86" s="79">
        <v>200</v>
      </c>
      <c r="G86" s="105">
        <f>G87</f>
        <v>99.6</v>
      </c>
    </row>
    <row r="87" spans="1:7" ht="45" customHeight="1">
      <c r="A87" s="79" t="s">
        <v>145</v>
      </c>
      <c r="B87" s="140" t="s">
        <v>198</v>
      </c>
      <c r="C87" s="82" t="s">
        <v>55</v>
      </c>
      <c r="D87" s="82" t="s">
        <v>68</v>
      </c>
      <c r="E87" s="84" t="s">
        <v>212</v>
      </c>
      <c r="F87" s="79">
        <v>240</v>
      </c>
      <c r="G87" s="105">
        <v>99.6</v>
      </c>
    </row>
    <row r="88" spans="1:7" ht="36" customHeight="1">
      <c r="A88" s="79" t="s">
        <v>158</v>
      </c>
      <c r="B88" s="140" t="s">
        <v>198</v>
      </c>
      <c r="C88" s="82" t="s">
        <v>55</v>
      </c>
      <c r="D88" s="82" t="s">
        <v>68</v>
      </c>
      <c r="E88" s="79" t="s">
        <v>159</v>
      </c>
      <c r="F88" s="79"/>
      <c r="G88" s="105">
        <f>G89</f>
        <v>398.9</v>
      </c>
    </row>
    <row r="89" spans="1:7" ht="34.5" customHeight="1">
      <c r="A89" s="113" t="s">
        <v>219</v>
      </c>
      <c r="B89" s="140" t="s">
        <v>198</v>
      </c>
      <c r="C89" s="82" t="s">
        <v>55</v>
      </c>
      <c r="D89" s="82" t="s">
        <v>68</v>
      </c>
      <c r="E89" s="79" t="s">
        <v>160</v>
      </c>
      <c r="F89" s="81"/>
      <c r="G89" s="105">
        <f>G90</f>
        <v>398.9</v>
      </c>
    </row>
    <row r="90" spans="1:7" ht="45" customHeight="1">
      <c r="A90" s="79" t="s">
        <v>144</v>
      </c>
      <c r="B90" s="140" t="s">
        <v>198</v>
      </c>
      <c r="C90" s="82" t="s">
        <v>55</v>
      </c>
      <c r="D90" s="82" t="s">
        <v>68</v>
      </c>
      <c r="E90" s="79" t="s">
        <v>160</v>
      </c>
      <c r="F90" s="79">
        <v>200</v>
      </c>
      <c r="G90" s="105">
        <f>G91</f>
        <v>398.9</v>
      </c>
    </row>
    <row r="91" spans="1:7" ht="45" customHeight="1">
      <c r="A91" s="79" t="s">
        <v>145</v>
      </c>
      <c r="B91" s="140" t="s">
        <v>198</v>
      </c>
      <c r="C91" s="82" t="s">
        <v>55</v>
      </c>
      <c r="D91" s="82" t="s">
        <v>68</v>
      </c>
      <c r="E91" s="79" t="s">
        <v>160</v>
      </c>
      <c r="F91" s="79">
        <v>240</v>
      </c>
      <c r="G91" s="105">
        <v>398.9</v>
      </c>
    </row>
    <row r="92" spans="1:7" ht="30">
      <c r="A92" s="79" t="s">
        <v>161</v>
      </c>
      <c r="B92" s="140" t="s">
        <v>198</v>
      </c>
      <c r="C92" s="82" t="s">
        <v>55</v>
      </c>
      <c r="D92" s="82" t="s">
        <v>68</v>
      </c>
      <c r="E92" s="79" t="s">
        <v>162</v>
      </c>
      <c r="F92" s="79"/>
      <c r="G92" s="105">
        <f>G93</f>
        <v>650</v>
      </c>
    </row>
    <row r="93" spans="1:7" ht="30">
      <c r="A93" s="113" t="s">
        <v>219</v>
      </c>
      <c r="B93" s="140" t="s">
        <v>198</v>
      </c>
      <c r="C93" s="82" t="s">
        <v>55</v>
      </c>
      <c r="D93" s="82" t="s">
        <v>68</v>
      </c>
      <c r="E93" s="79" t="s">
        <v>215</v>
      </c>
      <c r="F93" s="79"/>
      <c r="G93" s="105">
        <f>G94</f>
        <v>650</v>
      </c>
    </row>
    <row r="94" spans="1:7" ht="60">
      <c r="A94" s="122" t="s">
        <v>243</v>
      </c>
      <c r="B94" s="140" t="s">
        <v>198</v>
      </c>
      <c r="C94" s="82" t="s">
        <v>55</v>
      </c>
      <c r="D94" s="82" t="s">
        <v>68</v>
      </c>
      <c r="E94" s="79" t="s">
        <v>215</v>
      </c>
      <c r="F94" s="79">
        <v>600</v>
      </c>
      <c r="G94" s="105">
        <f>G95</f>
        <v>650</v>
      </c>
    </row>
    <row r="95" spans="1:7" ht="85.5" customHeight="1">
      <c r="A95" s="79" t="s">
        <v>244</v>
      </c>
      <c r="B95" s="140" t="s">
        <v>198</v>
      </c>
      <c r="C95" s="82" t="s">
        <v>55</v>
      </c>
      <c r="D95" s="82" t="s">
        <v>68</v>
      </c>
      <c r="E95" s="79" t="s">
        <v>215</v>
      </c>
      <c r="F95" s="79">
        <v>630</v>
      </c>
      <c r="G95" s="105">
        <v>650</v>
      </c>
    </row>
    <row r="96" spans="1:7" s="53" customFormat="1" ht="47.25">
      <c r="A96" s="80" t="s">
        <v>69</v>
      </c>
      <c r="B96" s="37" t="s">
        <v>198</v>
      </c>
      <c r="C96" s="80" t="s">
        <v>55</v>
      </c>
      <c r="D96" s="80" t="s">
        <v>70</v>
      </c>
      <c r="E96" s="80"/>
      <c r="F96" s="80"/>
      <c r="G96" s="106">
        <f>G97</f>
        <v>530</v>
      </c>
    </row>
    <row r="97" spans="1:7" ht="76.5" customHeight="1">
      <c r="A97" s="79" t="s">
        <v>233</v>
      </c>
      <c r="B97" s="140" t="s">
        <v>198</v>
      </c>
      <c r="C97" s="82" t="s">
        <v>55</v>
      </c>
      <c r="D97" s="82" t="s">
        <v>70</v>
      </c>
      <c r="E97" s="82" t="s">
        <v>155</v>
      </c>
      <c r="F97" s="82"/>
      <c r="G97" s="105">
        <f>G98</f>
        <v>530</v>
      </c>
    </row>
    <row r="98" spans="1:7" ht="30">
      <c r="A98" s="123" t="s">
        <v>249</v>
      </c>
      <c r="B98" s="140" t="s">
        <v>198</v>
      </c>
      <c r="C98" s="82" t="s">
        <v>55</v>
      </c>
      <c r="D98" s="82" t="s">
        <v>70</v>
      </c>
      <c r="E98" s="79" t="s">
        <v>214</v>
      </c>
      <c r="F98" s="82"/>
      <c r="G98" s="105">
        <f>G99</f>
        <v>530</v>
      </c>
    </row>
    <row r="99" spans="1:7" ht="75">
      <c r="A99" s="79" t="s">
        <v>146</v>
      </c>
      <c r="B99" s="140" t="s">
        <v>198</v>
      </c>
      <c r="C99" s="82" t="s">
        <v>55</v>
      </c>
      <c r="D99" s="82" t="s">
        <v>70</v>
      </c>
      <c r="E99" s="79" t="s">
        <v>163</v>
      </c>
      <c r="F99" s="79"/>
      <c r="G99" s="105">
        <f>G100</f>
        <v>530</v>
      </c>
    </row>
    <row r="100" spans="1:7" ht="30">
      <c r="A100" s="79" t="s">
        <v>100</v>
      </c>
      <c r="B100" s="140" t="s">
        <v>198</v>
      </c>
      <c r="C100" s="82" t="s">
        <v>55</v>
      </c>
      <c r="D100" s="82" t="s">
        <v>70</v>
      </c>
      <c r="E100" s="79" t="s">
        <v>163</v>
      </c>
      <c r="F100" s="79">
        <v>500</v>
      </c>
      <c r="G100" s="105">
        <f>G101</f>
        <v>530</v>
      </c>
    </row>
    <row r="101" spans="1:7" ht="30">
      <c r="A101" s="79" t="s">
        <v>42</v>
      </c>
      <c r="B101" s="140" t="s">
        <v>198</v>
      </c>
      <c r="C101" s="82" t="s">
        <v>55</v>
      </c>
      <c r="D101" s="82" t="s">
        <v>70</v>
      </c>
      <c r="E101" s="79" t="s">
        <v>163</v>
      </c>
      <c r="F101" s="79">
        <v>540</v>
      </c>
      <c r="G101" s="105">
        <v>530</v>
      </c>
    </row>
    <row r="102" spans="1:7" ht="18" customHeight="1">
      <c r="A102" s="80" t="s">
        <v>71</v>
      </c>
      <c r="B102" s="37" t="s">
        <v>198</v>
      </c>
      <c r="C102" s="80" t="s">
        <v>57</v>
      </c>
      <c r="D102" s="80" t="s">
        <v>52</v>
      </c>
      <c r="E102" s="80"/>
      <c r="F102" s="80"/>
      <c r="G102" s="106">
        <f>G103+G113+G123</f>
        <v>10669.1</v>
      </c>
    </row>
    <row r="103" spans="1:7" ht="18" customHeight="1">
      <c r="A103" s="79" t="s">
        <v>164</v>
      </c>
      <c r="B103" s="140" t="s">
        <v>198</v>
      </c>
      <c r="C103" s="84" t="s">
        <v>57</v>
      </c>
      <c r="D103" s="84" t="s">
        <v>51</v>
      </c>
      <c r="E103" s="79"/>
      <c r="F103" s="79"/>
      <c r="G103" s="105">
        <f>G104+G108</f>
        <v>3267</v>
      </c>
    </row>
    <row r="104" spans="1:7" ht="18" customHeight="1">
      <c r="A104" s="82" t="s">
        <v>94</v>
      </c>
      <c r="B104" s="140" t="s">
        <v>198</v>
      </c>
      <c r="C104" s="131" t="s">
        <v>57</v>
      </c>
      <c r="D104" s="131" t="s">
        <v>51</v>
      </c>
      <c r="E104" s="123" t="s">
        <v>95</v>
      </c>
      <c r="F104" s="79"/>
      <c r="G104" s="105">
        <f>G105</f>
        <v>500</v>
      </c>
    </row>
    <row r="105" spans="1:7" ht="49.5" customHeight="1">
      <c r="A105" s="79" t="s">
        <v>165</v>
      </c>
      <c r="B105" s="140" t="s">
        <v>198</v>
      </c>
      <c r="C105" s="84" t="s">
        <v>57</v>
      </c>
      <c r="D105" s="84" t="s">
        <v>51</v>
      </c>
      <c r="E105" s="79" t="s">
        <v>213</v>
      </c>
      <c r="F105" s="79"/>
      <c r="G105" s="105">
        <f>G106</f>
        <v>500</v>
      </c>
    </row>
    <row r="106" spans="1:7" ht="95.25" customHeight="1">
      <c r="A106" s="79" t="s">
        <v>96</v>
      </c>
      <c r="B106" s="140" t="s">
        <v>198</v>
      </c>
      <c r="C106" s="84" t="s">
        <v>57</v>
      </c>
      <c r="D106" s="84" t="s">
        <v>51</v>
      </c>
      <c r="E106" s="79" t="s">
        <v>213</v>
      </c>
      <c r="F106" s="79">
        <v>100</v>
      </c>
      <c r="G106" s="105">
        <f>G107</f>
        <v>500</v>
      </c>
    </row>
    <row r="107" spans="1:7" ht="42.75" customHeight="1">
      <c r="A107" s="79" t="s">
        <v>97</v>
      </c>
      <c r="B107" s="140" t="s">
        <v>198</v>
      </c>
      <c r="C107" s="84" t="s">
        <v>57</v>
      </c>
      <c r="D107" s="84" t="s">
        <v>51</v>
      </c>
      <c r="E107" s="79" t="s">
        <v>213</v>
      </c>
      <c r="F107" s="79">
        <v>120</v>
      </c>
      <c r="G107" s="105">
        <v>500</v>
      </c>
    </row>
    <row r="108" spans="1:7" ht="67.5" customHeight="1">
      <c r="A108" s="79" t="s">
        <v>284</v>
      </c>
      <c r="B108" s="140" t="s">
        <v>198</v>
      </c>
      <c r="C108" s="84" t="s">
        <v>57</v>
      </c>
      <c r="D108" s="84" t="s">
        <v>51</v>
      </c>
      <c r="E108" s="79" t="s">
        <v>182</v>
      </c>
      <c r="F108" s="79"/>
      <c r="G108" s="105">
        <f>G109</f>
        <v>2767</v>
      </c>
    </row>
    <row r="109" spans="1:7" ht="42.75" customHeight="1">
      <c r="A109" s="79" t="s">
        <v>280</v>
      </c>
      <c r="B109" s="140" t="s">
        <v>198</v>
      </c>
      <c r="C109" s="84" t="s">
        <v>57</v>
      </c>
      <c r="D109" s="84" t="s">
        <v>51</v>
      </c>
      <c r="E109" s="79" t="s">
        <v>281</v>
      </c>
      <c r="F109" s="79"/>
      <c r="G109" s="105">
        <f>G110</f>
        <v>2767</v>
      </c>
    </row>
    <row r="110" spans="1:7" ht="42.75" customHeight="1">
      <c r="A110" s="79" t="s">
        <v>282</v>
      </c>
      <c r="B110" s="140" t="s">
        <v>198</v>
      </c>
      <c r="C110" s="84" t="s">
        <v>57</v>
      </c>
      <c r="D110" s="84" t="s">
        <v>51</v>
      </c>
      <c r="E110" s="79" t="s">
        <v>283</v>
      </c>
      <c r="F110" s="79"/>
      <c r="G110" s="105">
        <f>G111</f>
        <v>2767</v>
      </c>
    </row>
    <row r="111" spans="1:7" ht="42.75" customHeight="1">
      <c r="A111" s="79" t="s">
        <v>96</v>
      </c>
      <c r="B111" s="140" t="s">
        <v>198</v>
      </c>
      <c r="C111" s="84" t="s">
        <v>57</v>
      </c>
      <c r="D111" s="84" t="s">
        <v>51</v>
      </c>
      <c r="E111" s="79" t="s">
        <v>283</v>
      </c>
      <c r="F111" s="79">
        <v>100</v>
      </c>
      <c r="G111" s="105">
        <f>G112</f>
        <v>2767</v>
      </c>
    </row>
    <row r="112" spans="1:7" ht="42.75" customHeight="1">
      <c r="A112" s="79" t="s">
        <v>97</v>
      </c>
      <c r="B112" s="140" t="s">
        <v>198</v>
      </c>
      <c r="C112" s="84" t="s">
        <v>57</v>
      </c>
      <c r="D112" s="84" t="s">
        <v>51</v>
      </c>
      <c r="E112" s="79" t="s">
        <v>283</v>
      </c>
      <c r="F112" s="79">
        <v>120</v>
      </c>
      <c r="G112" s="105">
        <v>2767</v>
      </c>
    </row>
    <row r="113" spans="1:7" ht="18" customHeight="1">
      <c r="A113" s="81" t="s">
        <v>74</v>
      </c>
      <c r="B113" s="37" t="s">
        <v>198</v>
      </c>
      <c r="C113" s="85" t="s">
        <v>57</v>
      </c>
      <c r="D113" s="85" t="s">
        <v>75</v>
      </c>
      <c r="E113" s="81"/>
      <c r="F113" s="81"/>
      <c r="G113" s="106">
        <f>G114</f>
        <v>7317</v>
      </c>
    </row>
    <row r="114" spans="1:7" ht="67.5" customHeight="1">
      <c r="A114" s="79" t="s">
        <v>234</v>
      </c>
      <c r="B114" s="140" t="s">
        <v>198</v>
      </c>
      <c r="C114" s="84" t="s">
        <v>57</v>
      </c>
      <c r="D114" s="84" t="s">
        <v>75</v>
      </c>
      <c r="E114" s="79" t="s">
        <v>166</v>
      </c>
      <c r="F114" s="79"/>
      <c r="G114" s="105">
        <f>G115+G119</f>
        <v>7317</v>
      </c>
    </row>
    <row r="115" spans="1:7" ht="45">
      <c r="A115" s="79" t="s">
        <v>167</v>
      </c>
      <c r="B115" s="140" t="s">
        <v>198</v>
      </c>
      <c r="C115" s="84" t="s">
        <v>57</v>
      </c>
      <c r="D115" s="84" t="s">
        <v>75</v>
      </c>
      <c r="E115" s="79" t="s">
        <v>168</v>
      </c>
      <c r="F115" s="79"/>
      <c r="G115" s="105">
        <f>G116</f>
        <v>6956</v>
      </c>
    </row>
    <row r="116" spans="1:7" ht="30">
      <c r="A116" s="107" t="s">
        <v>250</v>
      </c>
      <c r="B116" s="140" t="s">
        <v>198</v>
      </c>
      <c r="C116" s="84" t="s">
        <v>57</v>
      </c>
      <c r="D116" s="84" t="s">
        <v>75</v>
      </c>
      <c r="E116" s="79" t="s">
        <v>169</v>
      </c>
      <c r="F116" s="79"/>
      <c r="G116" s="105">
        <f>G117</f>
        <v>6956</v>
      </c>
    </row>
    <row r="117" spans="1:7" ht="30">
      <c r="A117" s="79" t="s">
        <v>144</v>
      </c>
      <c r="B117" s="140" t="s">
        <v>198</v>
      </c>
      <c r="C117" s="84" t="s">
        <v>57</v>
      </c>
      <c r="D117" s="84" t="s">
        <v>75</v>
      </c>
      <c r="E117" s="79" t="s">
        <v>169</v>
      </c>
      <c r="F117" s="79">
        <v>200</v>
      </c>
      <c r="G117" s="105">
        <f>G118</f>
        <v>6956</v>
      </c>
    </row>
    <row r="118" spans="1:7" ht="45">
      <c r="A118" s="79" t="s">
        <v>145</v>
      </c>
      <c r="B118" s="140" t="s">
        <v>198</v>
      </c>
      <c r="C118" s="84" t="s">
        <v>57</v>
      </c>
      <c r="D118" s="84" t="s">
        <v>75</v>
      </c>
      <c r="E118" s="79" t="s">
        <v>169</v>
      </c>
      <c r="F118" s="79">
        <v>240</v>
      </c>
      <c r="G118" s="105">
        <v>6956</v>
      </c>
    </row>
    <row r="119" spans="1:7" ht="45">
      <c r="A119" s="79" t="s">
        <v>170</v>
      </c>
      <c r="B119" s="140" t="s">
        <v>198</v>
      </c>
      <c r="C119" s="84" t="s">
        <v>57</v>
      </c>
      <c r="D119" s="84" t="s">
        <v>75</v>
      </c>
      <c r="E119" s="79" t="s">
        <v>171</v>
      </c>
      <c r="F119" s="79"/>
      <c r="G119" s="105">
        <f>G120</f>
        <v>361</v>
      </c>
    </row>
    <row r="120" spans="1:7" ht="30">
      <c r="A120" s="107" t="s">
        <v>250</v>
      </c>
      <c r="B120" s="140" t="s">
        <v>198</v>
      </c>
      <c r="C120" s="84" t="s">
        <v>57</v>
      </c>
      <c r="D120" s="84" t="s">
        <v>75</v>
      </c>
      <c r="E120" s="79" t="s">
        <v>172</v>
      </c>
      <c r="F120" s="79"/>
      <c r="G120" s="105">
        <f>G121</f>
        <v>361</v>
      </c>
    </row>
    <row r="121" spans="1:7" ht="30">
      <c r="A121" s="79" t="s">
        <v>144</v>
      </c>
      <c r="B121" s="140" t="s">
        <v>198</v>
      </c>
      <c r="C121" s="84" t="s">
        <v>57</v>
      </c>
      <c r="D121" s="84" t="s">
        <v>75</v>
      </c>
      <c r="E121" s="79" t="s">
        <v>172</v>
      </c>
      <c r="F121" s="79">
        <v>200</v>
      </c>
      <c r="G121" s="105">
        <f>G122</f>
        <v>361</v>
      </c>
    </row>
    <row r="122" spans="1:7" ht="45">
      <c r="A122" s="79" t="s">
        <v>145</v>
      </c>
      <c r="B122" s="140" t="s">
        <v>198</v>
      </c>
      <c r="C122" s="84" t="s">
        <v>57</v>
      </c>
      <c r="D122" s="84" t="s">
        <v>75</v>
      </c>
      <c r="E122" s="79" t="s">
        <v>172</v>
      </c>
      <c r="F122" s="79">
        <v>240</v>
      </c>
      <c r="G122" s="105">
        <v>361</v>
      </c>
    </row>
    <row r="123" spans="1:7" ht="31.5">
      <c r="A123" s="81" t="s">
        <v>265</v>
      </c>
      <c r="B123" s="37" t="s">
        <v>198</v>
      </c>
      <c r="C123" s="85" t="s">
        <v>57</v>
      </c>
      <c r="D123" s="85" t="s">
        <v>266</v>
      </c>
      <c r="E123" s="81"/>
      <c r="F123" s="81"/>
      <c r="G123" s="106">
        <f>G124</f>
        <v>85.1</v>
      </c>
    </row>
    <row r="124" spans="1:7" ht="75">
      <c r="A124" s="79" t="s">
        <v>232</v>
      </c>
      <c r="B124" s="140" t="s">
        <v>198</v>
      </c>
      <c r="C124" s="84" t="s">
        <v>57</v>
      </c>
      <c r="D124" s="84" t="s">
        <v>266</v>
      </c>
      <c r="E124" s="79" t="s">
        <v>274</v>
      </c>
      <c r="F124" s="79"/>
      <c r="G124" s="105">
        <f>G125</f>
        <v>85.1</v>
      </c>
    </row>
    <row r="125" spans="1:7" ht="45">
      <c r="A125" s="79" t="s">
        <v>275</v>
      </c>
      <c r="B125" s="140" t="s">
        <v>198</v>
      </c>
      <c r="C125" s="84" t="s">
        <v>57</v>
      </c>
      <c r="D125" s="84" t="s">
        <v>266</v>
      </c>
      <c r="E125" s="79" t="s">
        <v>276</v>
      </c>
      <c r="F125" s="79"/>
      <c r="G125" s="105">
        <f>G126</f>
        <v>85.1</v>
      </c>
    </row>
    <row r="126" spans="1:7" ht="30">
      <c r="A126" s="79" t="s">
        <v>277</v>
      </c>
      <c r="B126" s="140" t="s">
        <v>198</v>
      </c>
      <c r="C126" s="84" t="s">
        <v>57</v>
      </c>
      <c r="D126" s="84" t="s">
        <v>266</v>
      </c>
      <c r="E126" s="79" t="s">
        <v>278</v>
      </c>
      <c r="F126" s="79"/>
      <c r="G126" s="105">
        <f>G127</f>
        <v>85.1</v>
      </c>
    </row>
    <row r="127" spans="1:7" ht="30">
      <c r="A127" s="79" t="s">
        <v>144</v>
      </c>
      <c r="B127" s="140" t="s">
        <v>198</v>
      </c>
      <c r="C127" s="84" t="s">
        <v>57</v>
      </c>
      <c r="D127" s="84" t="s">
        <v>266</v>
      </c>
      <c r="E127" s="79" t="s">
        <v>278</v>
      </c>
      <c r="F127" s="79">
        <v>200</v>
      </c>
      <c r="G127" s="105">
        <f>G128</f>
        <v>85.1</v>
      </c>
    </row>
    <row r="128" spans="1:7" ht="45">
      <c r="A128" s="79" t="s">
        <v>145</v>
      </c>
      <c r="B128" s="140" t="s">
        <v>198</v>
      </c>
      <c r="C128" s="84" t="s">
        <v>57</v>
      </c>
      <c r="D128" s="84" t="s">
        <v>266</v>
      </c>
      <c r="E128" s="79" t="s">
        <v>278</v>
      </c>
      <c r="F128" s="79">
        <v>240</v>
      </c>
      <c r="G128" s="105">
        <v>85.1</v>
      </c>
    </row>
    <row r="129" spans="1:7" s="53" customFormat="1" ht="18" customHeight="1">
      <c r="A129" s="80" t="s">
        <v>76</v>
      </c>
      <c r="B129" s="37" t="s">
        <v>198</v>
      </c>
      <c r="C129" s="80" t="s">
        <v>72</v>
      </c>
      <c r="D129" s="80" t="s">
        <v>52</v>
      </c>
      <c r="E129" s="80"/>
      <c r="F129" s="80"/>
      <c r="G129" s="106">
        <f>G130+G144+G139</f>
        <v>22084.575</v>
      </c>
    </row>
    <row r="130" spans="1:7" ht="18" customHeight="1">
      <c r="A130" s="80" t="s">
        <v>77</v>
      </c>
      <c r="B130" s="37" t="s">
        <v>198</v>
      </c>
      <c r="C130" s="80" t="s">
        <v>72</v>
      </c>
      <c r="D130" s="80" t="s">
        <v>51</v>
      </c>
      <c r="E130" s="80"/>
      <c r="F130" s="80"/>
      <c r="G130" s="106">
        <f>G131</f>
        <v>826.3</v>
      </c>
    </row>
    <row r="131" spans="1:7" ht="87" customHeight="1">
      <c r="A131" s="79" t="s">
        <v>235</v>
      </c>
      <c r="B131" s="140" t="s">
        <v>198</v>
      </c>
      <c r="C131" s="82" t="s">
        <v>72</v>
      </c>
      <c r="D131" s="82" t="s">
        <v>51</v>
      </c>
      <c r="E131" s="79" t="s">
        <v>149</v>
      </c>
      <c r="F131" s="79"/>
      <c r="G131" s="105">
        <f>G132+G136</f>
        <v>826.3</v>
      </c>
    </row>
    <row r="132" spans="1:7" ht="75">
      <c r="A132" s="79" t="s">
        <v>173</v>
      </c>
      <c r="B132" s="140" t="s">
        <v>198</v>
      </c>
      <c r="C132" s="82" t="s">
        <v>72</v>
      </c>
      <c r="D132" s="82" t="s">
        <v>51</v>
      </c>
      <c r="E132" s="79" t="s">
        <v>174</v>
      </c>
      <c r="F132" s="79"/>
      <c r="G132" s="105">
        <f>G133</f>
        <v>437.8</v>
      </c>
    </row>
    <row r="133" spans="1:7" ht="30">
      <c r="A133" s="79" t="s">
        <v>175</v>
      </c>
      <c r="B133" s="140" t="s">
        <v>198</v>
      </c>
      <c r="C133" s="82" t="s">
        <v>72</v>
      </c>
      <c r="D133" s="82" t="s">
        <v>51</v>
      </c>
      <c r="E133" s="79" t="s">
        <v>176</v>
      </c>
      <c r="F133" s="79">
        <v>200</v>
      </c>
      <c r="G133" s="105">
        <f>G134</f>
        <v>437.8</v>
      </c>
    </row>
    <row r="134" spans="1:7" ht="45">
      <c r="A134" s="79" t="s">
        <v>145</v>
      </c>
      <c r="B134" s="140" t="s">
        <v>198</v>
      </c>
      <c r="C134" s="82" t="s">
        <v>72</v>
      </c>
      <c r="D134" s="82" t="s">
        <v>51</v>
      </c>
      <c r="E134" s="79" t="s">
        <v>176</v>
      </c>
      <c r="F134" s="79">
        <v>240</v>
      </c>
      <c r="G134" s="105">
        <v>437.8</v>
      </c>
    </row>
    <row r="135" spans="1:7" ht="55.5" customHeight="1">
      <c r="A135" s="126" t="s">
        <v>246</v>
      </c>
      <c r="B135" s="140" t="s">
        <v>198</v>
      </c>
      <c r="C135" s="123" t="s">
        <v>72</v>
      </c>
      <c r="D135" s="123" t="s">
        <v>51</v>
      </c>
      <c r="E135" s="125" t="s">
        <v>259</v>
      </c>
      <c r="F135" s="79"/>
      <c r="G135" s="105">
        <f>G136</f>
        <v>388.5</v>
      </c>
    </row>
    <row r="136" spans="1:7" ht="18" customHeight="1">
      <c r="A136" s="124" t="s">
        <v>245</v>
      </c>
      <c r="B136" s="140" t="s">
        <v>198</v>
      </c>
      <c r="C136" s="123" t="s">
        <v>72</v>
      </c>
      <c r="D136" s="123" t="s">
        <v>51</v>
      </c>
      <c r="E136" s="125" t="s">
        <v>247</v>
      </c>
      <c r="F136" s="79"/>
      <c r="G136" s="105">
        <f>G137</f>
        <v>388.5</v>
      </c>
    </row>
    <row r="137" spans="1:7" ht="30">
      <c r="A137" s="79" t="s">
        <v>175</v>
      </c>
      <c r="B137" s="140" t="s">
        <v>198</v>
      </c>
      <c r="C137" s="82" t="s">
        <v>72</v>
      </c>
      <c r="D137" s="82" t="s">
        <v>51</v>
      </c>
      <c r="E137" s="125" t="s">
        <v>247</v>
      </c>
      <c r="F137" s="79">
        <v>200</v>
      </c>
      <c r="G137" s="105">
        <f>G138</f>
        <v>388.5</v>
      </c>
    </row>
    <row r="138" spans="1:7" ht="45">
      <c r="A138" s="79" t="s">
        <v>145</v>
      </c>
      <c r="B138" s="140" t="s">
        <v>198</v>
      </c>
      <c r="C138" s="82" t="s">
        <v>72</v>
      </c>
      <c r="D138" s="82" t="s">
        <v>51</v>
      </c>
      <c r="E138" s="125" t="s">
        <v>247</v>
      </c>
      <c r="F138" s="79">
        <v>240</v>
      </c>
      <c r="G138" s="105">
        <v>388.5</v>
      </c>
    </row>
    <row r="139" spans="1:7" ht="15.75">
      <c r="A139" s="81" t="s">
        <v>264</v>
      </c>
      <c r="B139" s="37" t="s">
        <v>198</v>
      </c>
      <c r="C139" s="80" t="s">
        <v>72</v>
      </c>
      <c r="D139" s="80" t="s">
        <v>54</v>
      </c>
      <c r="E139" s="81"/>
      <c r="F139" s="81"/>
      <c r="G139" s="106">
        <f>G140</f>
        <v>300</v>
      </c>
    </row>
    <row r="140" spans="1:7" ht="15.75">
      <c r="A140" s="79" t="s">
        <v>94</v>
      </c>
      <c r="B140" s="37" t="s">
        <v>198</v>
      </c>
      <c r="C140" s="80" t="s">
        <v>72</v>
      </c>
      <c r="D140" s="80" t="s">
        <v>54</v>
      </c>
      <c r="E140" s="81"/>
      <c r="F140" s="81"/>
      <c r="G140" s="106">
        <f>G141</f>
        <v>300</v>
      </c>
    </row>
    <row r="141" spans="1:7" ht="30">
      <c r="A141" s="79" t="s">
        <v>272</v>
      </c>
      <c r="B141" s="140" t="s">
        <v>198</v>
      </c>
      <c r="C141" s="82" t="s">
        <v>72</v>
      </c>
      <c r="D141" s="82" t="s">
        <v>54</v>
      </c>
      <c r="E141" s="79" t="s">
        <v>273</v>
      </c>
      <c r="F141" s="79"/>
      <c r="G141" s="105">
        <f>G142</f>
        <v>300</v>
      </c>
    </row>
    <row r="142" spans="1:7" ht="30">
      <c r="A142" s="79" t="s">
        <v>175</v>
      </c>
      <c r="B142" s="140" t="s">
        <v>198</v>
      </c>
      <c r="C142" s="82" t="s">
        <v>72</v>
      </c>
      <c r="D142" s="82" t="s">
        <v>54</v>
      </c>
      <c r="E142" s="79" t="s">
        <v>273</v>
      </c>
      <c r="F142" s="79">
        <v>200</v>
      </c>
      <c r="G142" s="105">
        <f>G143</f>
        <v>300</v>
      </c>
    </row>
    <row r="143" spans="1:7" ht="45">
      <c r="A143" s="79" t="s">
        <v>145</v>
      </c>
      <c r="B143" s="140" t="s">
        <v>198</v>
      </c>
      <c r="C143" s="82" t="s">
        <v>72</v>
      </c>
      <c r="D143" s="82" t="s">
        <v>54</v>
      </c>
      <c r="E143" s="79" t="s">
        <v>273</v>
      </c>
      <c r="F143" s="136">
        <v>240</v>
      </c>
      <c r="G143" s="105">
        <v>300</v>
      </c>
    </row>
    <row r="144" spans="1:7" ht="15.75">
      <c r="A144" s="81" t="s">
        <v>78</v>
      </c>
      <c r="B144" s="37" t="s">
        <v>198</v>
      </c>
      <c r="C144" s="85" t="s">
        <v>72</v>
      </c>
      <c r="D144" s="85" t="s">
        <v>55</v>
      </c>
      <c r="E144" s="81"/>
      <c r="F144" s="81"/>
      <c r="G144" s="106">
        <f>G145</f>
        <v>20958.275</v>
      </c>
    </row>
    <row r="145" spans="1:7" s="45" customFormat="1" ht="49.5" customHeight="1">
      <c r="A145" s="79" t="s">
        <v>236</v>
      </c>
      <c r="B145" s="140" t="s">
        <v>198</v>
      </c>
      <c r="C145" s="84" t="s">
        <v>72</v>
      </c>
      <c r="D145" s="84" t="s">
        <v>55</v>
      </c>
      <c r="E145" s="79" t="s">
        <v>177</v>
      </c>
      <c r="F145" s="79"/>
      <c r="G145" s="105">
        <f>G146</f>
        <v>20958.275</v>
      </c>
    </row>
    <row r="146" spans="1:7" ht="45">
      <c r="A146" s="79" t="s">
        <v>178</v>
      </c>
      <c r="B146" s="140" t="s">
        <v>198</v>
      </c>
      <c r="C146" s="84" t="s">
        <v>72</v>
      </c>
      <c r="D146" s="84" t="s">
        <v>55</v>
      </c>
      <c r="E146" s="109" t="s">
        <v>179</v>
      </c>
      <c r="F146" s="79"/>
      <c r="G146" s="105">
        <f>G147+G150+G153</f>
        <v>20958.275</v>
      </c>
    </row>
    <row r="147" spans="1:7" ht="33">
      <c r="A147" s="108" t="s">
        <v>216</v>
      </c>
      <c r="B147" s="140" t="s">
        <v>198</v>
      </c>
      <c r="C147" s="84" t="s">
        <v>72</v>
      </c>
      <c r="D147" s="84" t="s">
        <v>55</v>
      </c>
      <c r="E147" s="109" t="s">
        <v>180</v>
      </c>
      <c r="F147" s="79"/>
      <c r="G147" s="105">
        <f>G148</f>
        <v>19114.4</v>
      </c>
    </row>
    <row r="148" spans="1:7" s="51" customFormat="1" ht="30">
      <c r="A148" s="79" t="s">
        <v>144</v>
      </c>
      <c r="B148" s="140" t="s">
        <v>198</v>
      </c>
      <c r="C148" s="84" t="s">
        <v>72</v>
      </c>
      <c r="D148" s="84" t="s">
        <v>55</v>
      </c>
      <c r="E148" s="109" t="s">
        <v>180</v>
      </c>
      <c r="F148" s="79">
        <v>200</v>
      </c>
      <c r="G148" s="105">
        <f>G149</f>
        <v>19114.4</v>
      </c>
    </row>
    <row r="149" spans="1:7" ht="45">
      <c r="A149" s="79" t="s">
        <v>145</v>
      </c>
      <c r="B149" s="140" t="s">
        <v>198</v>
      </c>
      <c r="C149" s="84" t="s">
        <v>72</v>
      </c>
      <c r="D149" s="84" t="s">
        <v>55</v>
      </c>
      <c r="E149" s="109" t="s">
        <v>180</v>
      </c>
      <c r="F149" s="79">
        <v>240</v>
      </c>
      <c r="G149" s="105">
        <v>19114.4</v>
      </c>
    </row>
    <row r="150" spans="1:7" ht="33.75" customHeight="1">
      <c r="A150" s="130" t="s">
        <v>251</v>
      </c>
      <c r="B150" s="140" t="s">
        <v>198</v>
      </c>
      <c r="C150" s="84" t="s">
        <v>72</v>
      </c>
      <c r="D150" s="84" t="s">
        <v>55</v>
      </c>
      <c r="E150" s="79" t="s">
        <v>217</v>
      </c>
      <c r="F150" s="79"/>
      <c r="G150" s="105">
        <f>G151</f>
        <v>989</v>
      </c>
    </row>
    <row r="151" spans="1:7" ht="15" customHeight="1">
      <c r="A151" s="79" t="s">
        <v>144</v>
      </c>
      <c r="B151" s="140" t="s">
        <v>198</v>
      </c>
      <c r="C151" s="84" t="s">
        <v>72</v>
      </c>
      <c r="D151" s="84" t="s">
        <v>55</v>
      </c>
      <c r="E151" s="79" t="s">
        <v>217</v>
      </c>
      <c r="F151" s="79">
        <v>200</v>
      </c>
      <c r="G151" s="105">
        <f>G152</f>
        <v>989</v>
      </c>
    </row>
    <row r="152" spans="1:7" ht="15" customHeight="1">
      <c r="A152" s="79" t="s">
        <v>145</v>
      </c>
      <c r="B152" s="140" t="s">
        <v>198</v>
      </c>
      <c r="C152" s="84" t="s">
        <v>72</v>
      </c>
      <c r="D152" s="84" t="s">
        <v>55</v>
      </c>
      <c r="E152" s="79" t="s">
        <v>217</v>
      </c>
      <c r="F152" s="79">
        <v>240</v>
      </c>
      <c r="G152" s="105">
        <v>989</v>
      </c>
    </row>
    <row r="153" spans="1:7" ht="79.5" customHeight="1">
      <c r="A153" s="79" t="s">
        <v>257</v>
      </c>
      <c r="B153" s="140" t="s">
        <v>198</v>
      </c>
      <c r="C153" s="84" t="s">
        <v>72</v>
      </c>
      <c r="D153" s="84" t="s">
        <v>55</v>
      </c>
      <c r="E153" s="79" t="s">
        <v>258</v>
      </c>
      <c r="F153" s="79"/>
      <c r="G153" s="105">
        <f>G154</f>
        <v>854.875</v>
      </c>
    </row>
    <row r="154" spans="1:7" ht="40.5" customHeight="1">
      <c r="A154" s="79" t="s">
        <v>256</v>
      </c>
      <c r="B154" s="140" t="s">
        <v>198</v>
      </c>
      <c r="C154" s="84" t="s">
        <v>72</v>
      </c>
      <c r="D154" s="84" t="s">
        <v>55</v>
      </c>
      <c r="E154" s="129" t="s">
        <v>255</v>
      </c>
      <c r="F154" s="79"/>
      <c r="G154" s="105">
        <f>G155</f>
        <v>854.875</v>
      </c>
    </row>
    <row r="155" spans="1:7" ht="15" customHeight="1">
      <c r="A155" s="79" t="s">
        <v>144</v>
      </c>
      <c r="B155" s="140" t="s">
        <v>198</v>
      </c>
      <c r="C155" s="84" t="s">
        <v>72</v>
      </c>
      <c r="D155" s="84" t="s">
        <v>55</v>
      </c>
      <c r="E155" s="129" t="s">
        <v>255</v>
      </c>
      <c r="F155" s="79">
        <v>200</v>
      </c>
      <c r="G155" s="105">
        <f>G156</f>
        <v>854.875</v>
      </c>
    </row>
    <row r="156" spans="1:7" ht="15" customHeight="1">
      <c r="A156" s="79" t="s">
        <v>145</v>
      </c>
      <c r="B156" s="140" t="s">
        <v>198</v>
      </c>
      <c r="C156" s="84" t="s">
        <v>72</v>
      </c>
      <c r="D156" s="84" t="s">
        <v>55</v>
      </c>
      <c r="E156" s="129" t="s">
        <v>255</v>
      </c>
      <c r="F156" s="79">
        <v>240</v>
      </c>
      <c r="G156" s="105">
        <v>854.875</v>
      </c>
    </row>
    <row r="157" spans="1:7" ht="15" customHeight="1">
      <c r="A157" s="81" t="s">
        <v>181</v>
      </c>
      <c r="B157" s="37" t="s">
        <v>198</v>
      </c>
      <c r="C157" s="85" t="s">
        <v>73</v>
      </c>
      <c r="D157" s="85" t="s">
        <v>52</v>
      </c>
      <c r="E157" s="81"/>
      <c r="F157" s="81"/>
      <c r="G157" s="106">
        <f aca="true" t="shared" si="0" ref="G157:G162">G158</f>
        <v>161</v>
      </c>
    </row>
    <row r="158" spans="1:7" ht="15" customHeight="1">
      <c r="A158" s="81" t="s">
        <v>80</v>
      </c>
      <c r="B158" s="37" t="s">
        <v>198</v>
      </c>
      <c r="C158" s="85" t="s">
        <v>73</v>
      </c>
      <c r="D158" s="85" t="s">
        <v>73</v>
      </c>
      <c r="E158" s="81"/>
      <c r="F158" s="81"/>
      <c r="G158" s="106">
        <f t="shared" si="0"/>
        <v>161</v>
      </c>
    </row>
    <row r="159" spans="1:7" ht="60">
      <c r="A159" s="79" t="s">
        <v>237</v>
      </c>
      <c r="B159" s="140" t="s">
        <v>198</v>
      </c>
      <c r="C159" s="84" t="s">
        <v>73</v>
      </c>
      <c r="D159" s="84" t="s">
        <v>73</v>
      </c>
      <c r="E159" s="79" t="s">
        <v>182</v>
      </c>
      <c r="F159" s="79"/>
      <c r="G159" s="105">
        <f t="shared" si="0"/>
        <v>161</v>
      </c>
    </row>
    <row r="160" spans="1:7" ht="75">
      <c r="A160" s="79" t="s">
        <v>183</v>
      </c>
      <c r="B160" s="140" t="s">
        <v>198</v>
      </c>
      <c r="C160" s="84" t="s">
        <v>73</v>
      </c>
      <c r="D160" s="84" t="s">
        <v>73</v>
      </c>
      <c r="E160" s="79" t="s">
        <v>184</v>
      </c>
      <c r="F160" s="79"/>
      <c r="G160" s="105">
        <f t="shared" si="0"/>
        <v>161</v>
      </c>
    </row>
    <row r="161" spans="1:7" ht="75">
      <c r="A161" s="79" t="s">
        <v>146</v>
      </c>
      <c r="B161" s="140" t="s">
        <v>198</v>
      </c>
      <c r="C161" s="84" t="s">
        <v>73</v>
      </c>
      <c r="D161" s="84" t="s">
        <v>73</v>
      </c>
      <c r="E161" s="79" t="s">
        <v>185</v>
      </c>
      <c r="F161" s="79"/>
      <c r="G161" s="105">
        <f t="shared" si="0"/>
        <v>161</v>
      </c>
    </row>
    <row r="162" spans="1:7" ht="30">
      <c r="A162" s="79" t="s">
        <v>100</v>
      </c>
      <c r="B162" s="140" t="s">
        <v>198</v>
      </c>
      <c r="C162" s="84" t="s">
        <v>73</v>
      </c>
      <c r="D162" s="84" t="s">
        <v>73</v>
      </c>
      <c r="E162" s="79" t="s">
        <v>185</v>
      </c>
      <c r="F162" s="79">
        <v>500</v>
      </c>
      <c r="G162" s="105">
        <f t="shared" si="0"/>
        <v>161</v>
      </c>
    </row>
    <row r="163" spans="1:7" ht="30">
      <c r="A163" s="79" t="s">
        <v>42</v>
      </c>
      <c r="B163" s="140" t="s">
        <v>198</v>
      </c>
      <c r="C163" s="84" t="s">
        <v>73</v>
      </c>
      <c r="D163" s="84" t="s">
        <v>73</v>
      </c>
      <c r="E163" s="79" t="s">
        <v>185</v>
      </c>
      <c r="F163" s="79">
        <v>540</v>
      </c>
      <c r="G163" s="105">
        <v>161</v>
      </c>
    </row>
    <row r="164" spans="1:7" ht="15.75">
      <c r="A164" s="81" t="s">
        <v>186</v>
      </c>
      <c r="B164" s="37" t="s">
        <v>198</v>
      </c>
      <c r="C164" s="85" t="s">
        <v>82</v>
      </c>
      <c r="D164" s="85" t="s">
        <v>52</v>
      </c>
      <c r="E164" s="81"/>
      <c r="F164" s="81"/>
      <c r="G164" s="106">
        <f>G165</f>
        <v>2313</v>
      </c>
    </row>
    <row r="165" spans="1:7" ht="15.75">
      <c r="A165" s="81" t="s">
        <v>83</v>
      </c>
      <c r="B165" s="37" t="s">
        <v>198</v>
      </c>
      <c r="C165" s="85" t="s">
        <v>82</v>
      </c>
      <c r="D165" s="85" t="s">
        <v>51</v>
      </c>
      <c r="E165" s="81"/>
      <c r="F165" s="81"/>
      <c r="G165" s="106">
        <f>G166</f>
        <v>2313</v>
      </c>
    </row>
    <row r="166" spans="1:7" ht="30">
      <c r="A166" s="79" t="s">
        <v>94</v>
      </c>
      <c r="B166" s="140" t="s">
        <v>198</v>
      </c>
      <c r="C166" s="131" t="s">
        <v>82</v>
      </c>
      <c r="D166" s="131" t="s">
        <v>51</v>
      </c>
      <c r="E166" s="123" t="s">
        <v>95</v>
      </c>
      <c r="F166" s="79"/>
      <c r="G166" s="105">
        <f>G167</f>
        <v>2313</v>
      </c>
    </row>
    <row r="167" spans="1:7" ht="75">
      <c r="A167" s="79" t="s">
        <v>146</v>
      </c>
      <c r="B167" s="140" t="s">
        <v>198</v>
      </c>
      <c r="C167" s="84" t="s">
        <v>82</v>
      </c>
      <c r="D167" s="84" t="s">
        <v>51</v>
      </c>
      <c r="E167" s="79" t="s">
        <v>147</v>
      </c>
      <c r="F167" s="79"/>
      <c r="G167" s="105">
        <f>G168</f>
        <v>2313</v>
      </c>
    </row>
    <row r="168" spans="1:7" ht="30">
      <c r="A168" s="79" t="s">
        <v>100</v>
      </c>
      <c r="B168" s="140" t="s">
        <v>198</v>
      </c>
      <c r="C168" s="84" t="s">
        <v>82</v>
      </c>
      <c r="D168" s="84" t="s">
        <v>51</v>
      </c>
      <c r="E168" s="79" t="s">
        <v>147</v>
      </c>
      <c r="F168" s="79">
        <v>500</v>
      </c>
      <c r="G168" s="105">
        <f>G169</f>
        <v>2313</v>
      </c>
    </row>
    <row r="169" spans="1:7" ht="30">
      <c r="A169" s="79" t="s">
        <v>42</v>
      </c>
      <c r="B169" s="140" t="s">
        <v>198</v>
      </c>
      <c r="C169" s="84" t="s">
        <v>82</v>
      </c>
      <c r="D169" s="84" t="s">
        <v>51</v>
      </c>
      <c r="E169" s="79" t="s">
        <v>147</v>
      </c>
      <c r="F169" s="79">
        <v>540</v>
      </c>
      <c r="G169" s="105">
        <v>2313</v>
      </c>
    </row>
    <row r="170" spans="1:7" ht="15.75">
      <c r="A170" s="81" t="s">
        <v>187</v>
      </c>
      <c r="B170" s="140" t="s">
        <v>198</v>
      </c>
      <c r="C170" s="85" t="s">
        <v>68</v>
      </c>
      <c r="D170" s="85" t="s">
        <v>52</v>
      </c>
      <c r="E170" s="81"/>
      <c r="F170" s="81"/>
      <c r="G170" s="106">
        <f>G171+G176</f>
        <v>383</v>
      </c>
    </row>
    <row r="171" spans="1:7" ht="15.75">
      <c r="A171" s="81" t="s">
        <v>85</v>
      </c>
      <c r="B171" s="140" t="s">
        <v>198</v>
      </c>
      <c r="C171" s="85">
        <v>10</v>
      </c>
      <c r="D171" s="85" t="s">
        <v>51</v>
      </c>
      <c r="E171" s="81"/>
      <c r="F171" s="81"/>
      <c r="G171" s="106">
        <f>G172</f>
        <v>283</v>
      </c>
    </row>
    <row r="172" spans="1:7" s="63" customFormat="1" ht="60">
      <c r="A172" s="79" t="s">
        <v>231</v>
      </c>
      <c r="B172" s="140" t="s">
        <v>198</v>
      </c>
      <c r="C172" s="84">
        <v>10</v>
      </c>
      <c r="D172" s="84" t="s">
        <v>51</v>
      </c>
      <c r="E172" s="79" t="s">
        <v>139</v>
      </c>
      <c r="F172" s="79"/>
      <c r="G172" s="105">
        <f>G173</f>
        <v>283</v>
      </c>
    </row>
    <row r="173" spans="1:7" s="63" customFormat="1" ht="45">
      <c r="A173" s="107" t="s">
        <v>252</v>
      </c>
      <c r="B173" s="140" t="s">
        <v>198</v>
      </c>
      <c r="C173" s="84">
        <v>10</v>
      </c>
      <c r="D173" s="84" t="s">
        <v>51</v>
      </c>
      <c r="E173" s="79" t="s">
        <v>188</v>
      </c>
      <c r="F173" s="79"/>
      <c r="G173" s="105">
        <f>G174</f>
        <v>283</v>
      </c>
    </row>
    <row r="174" spans="1:7" ht="30">
      <c r="A174" s="79" t="s">
        <v>99</v>
      </c>
      <c r="B174" s="140" t="s">
        <v>198</v>
      </c>
      <c r="C174" s="84">
        <v>10</v>
      </c>
      <c r="D174" s="84" t="s">
        <v>51</v>
      </c>
      <c r="E174" s="79" t="s">
        <v>188</v>
      </c>
      <c r="F174" s="79">
        <v>300</v>
      </c>
      <c r="G174" s="105">
        <f>G175</f>
        <v>283</v>
      </c>
    </row>
    <row r="175" spans="1:7" ht="30">
      <c r="A175" s="107" t="s">
        <v>253</v>
      </c>
      <c r="B175" s="140" t="s">
        <v>198</v>
      </c>
      <c r="C175" s="84">
        <v>10</v>
      </c>
      <c r="D175" s="84" t="s">
        <v>51</v>
      </c>
      <c r="E175" s="79" t="s">
        <v>188</v>
      </c>
      <c r="F175" s="79">
        <v>310</v>
      </c>
      <c r="G175" s="105">
        <v>283</v>
      </c>
    </row>
    <row r="176" spans="1:7" ht="63">
      <c r="A176" s="151" t="s">
        <v>292</v>
      </c>
      <c r="B176" s="158" t="s">
        <v>198</v>
      </c>
      <c r="C176" s="152">
        <v>10</v>
      </c>
      <c r="D176" s="153" t="s">
        <v>55</v>
      </c>
      <c r="E176" s="154"/>
      <c r="F176" s="154"/>
      <c r="G176" s="106">
        <f>G177</f>
        <v>100</v>
      </c>
    </row>
    <row r="177" spans="1:7" ht="30">
      <c r="A177" s="118" t="s">
        <v>290</v>
      </c>
      <c r="B177" s="140" t="s">
        <v>198</v>
      </c>
      <c r="C177" s="109">
        <v>10</v>
      </c>
      <c r="D177" s="155" t="s">
        <v>55</v>
      </c>
      <c r="E177" s="156" t="s">
        <v>291</v>
      </c>
      <c r="F177" s="156"/>
      <c r="G177" s="105">
        <f>G178</f>
        <v>100</v>
      </c>
    </row>
    <row r="178" spans="1:7" ht="30">
      <c r="A178" s="157" t="s">
        <v>144</v>
      </c>
      <c r="B178" s="140" t="s">
        <v>198</v>
      </c>
      <c r="C178" s="109">
        <v>10</v>
      </c>
      <c r="D178" s="155" t="s">
        <v>55</v>
      </c>
      <c r="E178" s="156" t="s">
        <v>291</v>
      </c>
      <c r="F178" s="118">
        <v>200</v>
      </c>
      <c r="G178" s="105">
        <f>G179</f>
        <v>100</v>
      </c>
    </row>
    <row r="179" spans="1:7" ht="45">
      <c r="A179" s="118" t="s">
        <v>145</v>
      </c>
      <c r="B179" s="140" t="s">
        <v>198</v>
      </c>
      <c r="C179" s="109">
        <v>10</v>
      </c>
      <c r="D179" s="155" t="s">
        <v>55</v>
      </c>
      <c r="E179" s="156" t="s">
        <v>291</v>
      </c>
      <c r="F179" s="118">
        <v>240</v>
      </c>
      <c r="G179" s="105">
        <v>100</v>
      </c>
    </row>
    <row r="180" spans="1:7" ht="15.75">
      <c r="A180" s="81" t="s">
        <v>189</v>
      </c>
      <c r="B180" s="140" t="s">
        <v>198</v>
      </c>
      <c r="C180" s="85">
        <v>11</v>
      </c>
      <c r="D180" s="85" t="s">
        <v>52</v>
      </c>
      <c r="E180" s="81"/>
      <c r="F180" s="81"/>
      <c r="G180" s="106">
        <f>G181</f>
        <v>2966</v>
      </c>
    </row>
    <row r="181" spans="1:7" ht="15.75">
      <c r="A181" s="81" t="s">
        <v>112</v>
      </c>
      <c r="B181" s="140" t="s">
        <v>198</v>
      </c>
      <c r="C181" s="85">
        <v>11</v>
      </c>
      <c r="D181" s="85" t="s">
        <v>54</v>
      </c>
      <c r="E181" s="81"/>
      <c r="F181" s="81"/>
      <c r="G181" s="106">
        <f>G183</f>
        <v>2966</v>
      </c>
    </row>
    <row r="182" spans="1:7" ht="30">
      <c r="A182" s="79" t="s">
        <v>94</v>
      </c>
      <c r="B182" s="140" t="s">
        <v>198</v>
      </c>
      <c r="C182" s="131">
        <v>11</v>
      </c>
      <c r="D182" s="131" t="s">
        <v>54</v>
      </c>
      <c r="E182" s="123" t="s">
        <v>95</v>
      </c>
      <c r="F182" s="81"/>
      <c r="G182" s="106">
        <f>G183</f>
        <v>2966</v>
      </c>
    </row>
    <row r="183" spans="1:7" ht="75">
      <c r="A183" s="79" t="s">
        <v>146</v>
      </c>
      <c r="B183" s="140" t="s">
        <v>198</v>
      </c>
      <c r="C183" s="84">
        <v>11</v>
      </c>
      <c r="D183" s="84" t="s">
        <v>54</v>
      </c>
      <c r="E183" s="79" t="s">
        <v>147</v>
      </c>
      <c r="F183" s="79"/>
      <c r="G183" s="105">
        <f>G184</f>
        <v>2966</v>
      </c>
    </row>
    <row r="184" spans="1:7" ht="30">
      <c r="A184" s="79" t="s">
        <v>100</v>
      </c>
      <c r="B184" s="140" t="s">
        <v>198</v>
      </c>
      <c r="C184" s="84">
        <v>11</v>
      </c>
      <c r="D184" s="84" t="s">
        <v>54</v>
      </c>
      <c r="E184" s="79" t="s">
        <v>147</v>
      </c>
      <c r="F184" s="79">
        <v>500</v>
      </c>
      <c r="G184" s="105">
        <f>G185</f>
        <v>2966</v>
      </c>
    </row>
    <row r="185" spans="1:7" ht="30">
      <c r="A185" s="79" t="s">
        <v>42</v>
      </c>
      <c r="B185" s="140" t="s">
        <v>198</v>
      </c>
      <c r="C185" s="84">
        <v>11</v>
      </c>
      <c r="D185" s="84" t="s">
        <v>54</v>
      </c>
      <c r="E185" s="79" t="s">
        <v>147</v>
      </c>
      <c r="F185" s="79">
        <v>540</v>
      </c>
      <c r="G185" s="105">
        <v>2966</v>
      </c>
    </row>
    <row r="186" spans="1:7" ht="15.75">
      <c r="A186" s="81" t="s">
        <v>190</v>
      </c>
      <c r="B186" s="81"/>
      <c r="C186" s="81"/>
      <c r="D186" s="81"/>
      <c r="E186" s="81"/>
      <c r="F186" s="81"/>
      <c r="G186" s="106">
        <f>G14+G66+G77+G102+G129+G157+G164+G170+G180</f>
        <v>65241.675</v>
      </c>
    </row>
  </sheetData>
  <sheetProtection selectLockedCells="1" selectUnlockedCells="1"/>
  <autoFilter ref="A12:H186"/>
  <mergeCells count="13">
    <mergeCell ref="A1:G1"/>
    <mergeCell ref="A5:J5"/>
    <mergeCell ref="A6:J6"/>
    <mergeCell ref="A7:J7"/>
    <mergeCell ref="A8:J8"/>
    <mergeCell ref="A9:J9"/>
    <mergeCell ref="A10:I10"/>
    <mergeCell ref="B11:B12"/>
    <mergeCell ref="A11:A12"/>
    <mergeCell ref="C11:C12"/>
    <mergeCell ref="D11:D12"/>
    <mergeCell ref="E11:E12"/>
    <mergeCell ref="F11:F12"/>
  </mergeCells>
  <printOptions/>
  <pageMargins left="0.7874015748031497" right="0.6020833333333333" top="0.6692913385826772" bottom="0.5905511811023623" header="0.3937007874015748" footer="0.5118110236220472"/>
  <pageSetup fitToHeight="0" fitToWidth="1" horizontalDpi="300" verticalDpi="300" orientation="portrait" paperSize="9" scale="79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G185"/>
  <sheetViews>
    <sheetView view="pageLayout" workbookViewId="0" topLeftCell="A1">
      <selection activeCell="A13" sqref="A13"/>
    </sheetView>
  </sheetViews>
  <sheetFormatPr defaultColWidth="9.140625" defaultRowHeight="12.75"/>
  <cols>
    <col min="1" max="1" width="49.421875" style="59" customWidth="1"/>
    <col min="2" max="2" width="5.8515625" style="59" customWidth="1"/>
    <col min="3" max="3" width="5.140625" style="59" customWidth="1"/>
    <col min="4" max="4" width="19.140625" style="59" customWidth="1"/>
    <col min="5" max="5" width="8.140625" style="59" customWidth="1"/>
    <col min="6" max="6" width="18.00390625" style="59" customWidth="1"/>
    <col min="7" max="7" width="11.421875" style="0" customWidth="1"/>
  </cols>
  <sheetData>
    <row r="1" spans="1:6" ht="18.75" customHeight="1">
      <c r="A1" s="194"/>
      <c r="B1" s="194"/>
      <c r="C1" s="194"/>
      <c r="D1" s="194"/>
      <c r="E1" s="194"/>
      <c r="F1" s="194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6" ht="15.75" customHeight="1">
      <c r="A5" s="195" t="s">
        <v>89</v>
      </c>
      <c r="B5" s="195"/>
      <c r="C5" s="195"/>
      <c r="D5" s="195"/>
      <c r="E5" s="195"/>
      <c r="F5" s="195"/>
    </row>
    <row r="6" spans="1:7" ht="15.75" customHeight="1">
      <c r="A6" s="196" t="s">
        <v>137</v>
      </c>
      <c r="B6" s="196"/>
      <c r="C6" s="196"/>
      <c r="D6" s="196"/>
      <c r="E6" s="196"/>
      <c r="F6" s="196"/>
      <c r="G6" s="61"/>
    </row>
    <row r="7" spans="1:7" ht="15.75" customHeight="1">
      <c r="A7" s="196" t="s">
        <v>138</v>
      </c>
      <c r="B7" s="196"/>
      <c r="C7" s="196"/>
      <c r="D7" s="196"/>
      <c r="E7" s="196"/>
      <c r="F7" s="196"/>
      <c r="G7" s="61"/>
    </row>
    <row r="8" spans="1:7" ht="15.75" customHeight="1">
      <c r="A8" s="196" t="s">
        <v>90</v>
      </c>
      <c r="B8" s="196"/>
      <c r="C8" s="196"/>
      <c r="D8" s="196"/>
      <c r="E8" s="196"/>
      <c r="F8" s="196"/>
      <c r="G8" s="61"/>
    </row>
    <row r="9" spans="1:6" ht="15.75" customHeight="1">
      <c r="A9" s="197" t="s">
        <v>230</v>
      </c>
      <c r="B9" s="197"/>
      <c r="C9" s="197"/>
      <c r="D9" s="197"/>
      <c r="E9" s="197"/>
      <c r="F9" s="197"/>
    </row>
    <row r="10" spans="1:6" ht="15.75">
      <c r="A10" s="62"/>
      <c r="B10" s="62"/>
      <c r="C10" s="62"/>
      <c r="D10" s="62"/>
      <c r="E10" s="62"/>
      <c r="F10" s="62"/>
    </row>
    <row r="11" spans="1:6" ht="15.75" customHeight="1">
      <c r="A11" s="86" t="s">
        <v>46</v>
      </c>
      <c r="B11" s="87" t="s">
        <v>47</v>
      </c>
      <c r="C11" s="87" t="s">
        <v>91</v>
      </c>
      <c r="D11" s="87" t="s">
        <v>92</v>
      </c>
      <c r="E11" s="87" t="s">
        <v>93</v>
      </c>
      <c r="F11" s="90" t="s">
        <v>191</v>
      </c>
    </row>
    <row r="12" spans="1:6" ht="25.5" customHeight="1">
      <c r="A12" s="88"/>
      <c r="B12" s="89"/>
      <c r="C12" s="89"/>
      <c r="D12" s="89"/>
      <c r="E12" s="89"/>
      <c r="F12" s="91" t="s">
        <v>192</v>
      </c>
    </row>
    <row r="13" spans="1:6" ht="15.75">
      <c r="A13" s="80" t="s">
        <v>50</v>
      </c>
      <c r="B13" s="80" t="s">
        <v>51</v>
      </c>
      <c r="C13" s="80" t="s">
        <v>52</v>
      </c>
      <c r="D13" s="80"/>
      <c r="E13" s="80"/>
      <c r="F13" s="106">
        <f>F14+F19+F26+F31+F36</f>
        <v>22826.8</v>
      </c>
    </row>
    <row r="14" spans="1:6" ht="63">
      <c r="A14" s="80" t="s">
        <v>53</v>
      </c>
      <c r="B14" s="80" t="s">
        <v>51</v>
      </c>
      <c r="C14" s="80" t="s">
        <v>54</v>
      </c>
      <c r="D14" s="80"/>
      <c r="E14" s="80"/>
      <c r="F14" s="106">
        <f>F15</f>
        <v>2270</v>
      </c>
    </row>
    <row r="15" spans="1:6" ht="68.25" customHeight="1">
      <c r="A15" s="79" t="s">
        <v>231</v>
      </c>
      <c r="B15" s="82" t="s">
        <v>51</v>
      </c>
      <c r="C15" s="82" t="s">
        <v>54</v>
      </c>
      <c r="D15" s="79" t="s">
        <v>139</v>
      </c>
      <c r="E15" s="80"/>
      <c r="F15" s="105">
        <f>F16</f>
        <v>2270</v>
      </c>
    </row>
    <row r="16" spans="1:6" ht="60">
      <c r="A16" s="79" t="s">
        <v>140</v>
      </c>
      <c r="B16" s="82" t="s">
        <v>51</v>
      </c>
      <c r="C16" s="82" t="s">
        <v>54</v>
      </c>
      <c r="D16" s="79" t="s">
        <v>141</v>
      </c>
      <c r="E16" s="79"/>
      <c r="F16" s="105">
        <f>F17</f>
        <v>2270</v>
      </c>
    </row>
    <row r="17" spans="1:6" ht="90">
      <c r="A17" s="79" t="s">
        <v>142</v>
      </c>
      <c r="B17" s="82" t="s">
        <v>51</v>
      </c>
      <c r="C17" s="82" t="s">
        <v>54</v>
      </c>
      <c r="D17" s="79" t="s">
        <v>141</v>
      </c>
      <c r="E17" s="79">
        <v>100</v>
      </c>
      <c r="F17" s="105">
        <f>F18</f>
        <v>2270</v>
      </c>
    </row>
    <row r="18" spans="1:6" ht="33" customHeight="1">
      <c r="A18" s="79" t="s">
        <v>97</v>
      </c>
      <c r="B18" s="82" t="s">
        <v>51</v>
      </c>
      <c r="C18" s="82" t="s">
        <v>54</v>
      </c>
      <c r="D18" s="79" t="s">
        <v>141</v>
      </c>
      <c r="E18" s="79">
        <v>120</v>
      </c>
      <c r="F18" s="105">
        <v>2270</v>
      </c>
    </row>
    <row r="19" spans="1:6" ht="94.5">
      <c r="A19" s="80" t="s">
        <v>56</v>
      </c>
      <c r="B19" s="80" t="s">
        <v>51</v>
      </c>
      <c r="C19" s="80" t="s">
        <v>57</v>
      </c>
      <c r="D19" s="80"/>
      <c r="E19" s="80"/>
      <c r="F19" s="106">
        <f>F20</f>
        <v>16607</v>
      </c>
    </row>
    <row r="20" spans="1:6" ht="60">
      <c r="A20" s="79" t="s">
        <v>231</v>
      </c>
      <c r="B20" s="82" t="s">
        <v>51</v>
      </c>
      <c r="C20" s="82" t="s">
        <v>57</v>
      </c>
      <c r="D20" s="79" t="s">
        <v>139</v>
      </c>
      <c r="E20" s="81"/>
      <c r="F20" s="105">
        <f>F21</f>
        <v>16607</v>
      </c>
    </row>
    <row r="21" spans="1:6" ht="30">
      <c r="A21" s="79" t="s">
        <v>98</v>
      </c>
      <c r="B21" s="82" t="s">
        <v>51</v>
      </c>
      <c r="C21" s="82" t="s">
        <v>57</v>
      </c>
      <c r="D21" s="79" t="s">
        <v>143</v>
      </c>
      <c r="E21" s="79"/>
      <c r="F21" s="105">
        <f>F22+F24</f>
        <v>16607</v>
      </c>
    </row>
    <row r="22" spans="1:6" ht="90">
      <c r="A22" s="79" t="s">
        <v>96</v>
      </c>
      <c r="B22" s="82" t="s">
        <v>51</v>
      </c>
      <c r="C22" s="82" t="s">
        <v>57</v>
      </c>
      <c r="D22" s="79" t="s">
        <v>143</v>
      </c>
      <c r="E22" s="79">
        <v>100</v>
      </c>
      <c r="F22" s="105">
        <f>F23</f>
        <v>14843</v>
      </c>
    </row>
    <row r="23" spans="1:6" ht="30">
      <c r="A23" s="79" t="s">
        <v>97</v>
      </c>
      <c r="B23" s="82" t="s">
        <v>51</v>
      </c>
      <c r="C23" s="82" t="s">
        <v>57</v>
      </c>
      <c r="D23" s="79" t="s">
        <v>143</v>
      </c>
      <c r="E23" s="79">
        <v>120</v>
      </c>
      <c r="F23" s="105">
        <v>14843</v>
      </c>
    </row>
    <row r="24" spans="1:6" ht="30">
      <c r="A24" s="79" t="s">
        <v>144</v>
      </c>
      <c r="B24" s="82" t="s">
        <v>51</v>
      </c>
      <c r="C24" s="82" t="s">
        <v>57</v>
      </c>
      <c r="D24" s="79" t="s">
        <v>143</v>
      </c>
      <c r="E24" s="79">
        <v>200</v>
      </c>
      <c r="F24" s="105">
        <f>F25</f>
        <v>1764</v>
      </c>
    </row>
    <row r="25" spans="1:6" ht="60.75" customHeight="1">
      <c r="A25" s="79" t="s">
        <v>145</v>
      </c>
      <c r="B25" s="82" t="s">
        <v>51</v>
      </c>
      <c r="C25" s="82" t="s">
        <v>57</v>
      </c>
      <c r="D25" s="79" t="s">
        <v>143</v>
      </c>
      <c r="E25" s="79">
        <v>240</v>
      </c>
      <c r="F25" s="105">
        <v>1764</v>
      </c>
    </row>
    <row r="26" spans="1:6" ht="63">
      <c r="A26" s="80" t="s">
        <v>58</v>
      </c>
      <c r="B26" s="80" t="s">
        <v>51</v>
      </c>
      <c r="C26" s="80" t="s">
        <v>59</v>
      </c>
      <c r="D26" s="80"/>
      <c r="E26" s="80"/>
      <c r="F26" s="106">
        <f>F27</f>
        <v>20</v>
      </c>
    </row>
    <row r="27" spans="1:6" ht="23.25" customHeight="1">
      <c r="A27" s="82" t="s">
        <v>94</v>
      </c>
      <c r="B27" s="82" t="s">
        <v>51</v>
      </c>
      <c r="C27" s="82" t="s">
        <v>59</v>
      </c>
      <c r="D27" s="82" t="s">
        <v>95</v>
      </c>
      <c r="E27" s="80"/>
      <c r="F27" s="105">
        <f>F28</f>
        <v>20</v>
      </c>
    </row>
    <row r="28" spans="1:6" ht="75">
      <c r="A28" s="79" t="s">
        <v>146</v>
      </c>
      <c r="B28" s="82" t="s">
        <v>51</v>
      </c>
      <c r="C28" s="82" t="s">
        <v>59</v>
      </c>
      <c r="D28" s="79" t="s">
        <v>147</v>
      </c>
      <c r="E28" s="79"/>
      <c r="F28" s="105">
        <f>F29</f>
        <v>20</v>
      </c>
    </row>
    <row r="29" spans="1:6" ht="15">
      <c r="A29" s="79" t="s">
        <v>100</v>
      </c>
      <c r="B29" s="82" t="s">
        <v>51</v>
      </c>
      <c r="C29" s="82" t="s">
        <v>59</v>
      </c>
      <c r="D29" s="79" t="s">
        <v>147</v>
      </c>
      <c r="E29" s="79">
        <v>500</v>
      </c>
      <c r="F29" s="105">
        <f>F30</f>
        <v>20</v>
      </c>
    </row>
    <row r="30" spans="1:6" ht="15">
      <c r="A30" s="79" t="s">
        <v>42</v>
      </c>
      <c r="B30" s="82" t="s">
        <v>51</v>
      </c>
      <c r="C30" s="82" t="s">
        <v>59</v>
      </c>
      <c r="D30" s="79" t="s">
        <v>147</v>
      </c>
      <c r="E30" s="79">
        <v>540</v>
      </c>
      <c r="F30" s="105">
        <v>20</v>
      </c>
    </row>
    <row r="31" spans="1:6" s="59" customFormat="1" ht="19.5" customHeight="1">
      <c r="A31" s="80" t="s">
        <v>60</v>
      </c>
      <c r="B31" s="80" t="s">
        <v>51</v>
      </c>
      <c r="C31" s="80" t="s">
        <v>61</v>
      </c>
      <c r="D31" s="80"/>
      <c r="E31" s="80"/>
      <c r="F31" s="106">
        <f>F32</f>
        <v>99</v>
      </c>
    </row>
    <row r="32" spans="1:6" s="59" customFormat="1" ht="19.5" customHeight="1">
      <c r="A32" s="82" t="s">
        <v>94</v>
      </c>
      <c r="B32" s="123" t="s">
        <v>51</v>
      </c>
      <c r="C32" s="123" t="s">
        <v>61</v>
      </c>
      <c r="D32" s="123" t="s">
        <v>95</v>
      </c>
      <c r="E32" s="80"/>
      <c r="F32" s="106">
        <f>F33</f>
        <v>99</v>
      </c>
    </row>
    <row r="33" spans="1:6" ht="18.75" customHeight="1">
      <c r="A33" s="123" t="s">
        <v>254</v>
      </c>
      <c r="B33" s="82" t="s">
        <v>51</v>
      </c>
      <c r="C33" s="82" t="s">
        <v>61</v>
      </c>
      <c r="D33" s="82" t="s">
        <v>103</v>
      </c>
      <c r="E33" s="82"/>
      <c r="F33" s="105">
        <f>F34</f>
        <v>99</v>
      </c>
    </row>
    <row r="34" spans="1:6" ht="20.25" customHeight="1">
      <c r="A34" s="82" t="s">
        <v>101</v>
      </c>
      <c r="B34" s="82" t="s">
        <v>51</v>
      </c>
      <c r="C34" s="82" t="s">
        <v>61</v>
      </c>
      <c r="D34" s="82" t="s">
        <v>103</v>
      </c>
      <c r="E34" s="82" t="s">
        <v>102</v>
      </c>
      <c r="F34" s="105">
        <f>F35</f>
        <v>99</v>
      </c>
    </row>
    <row r="35" spans="1:6" ht="20.25" customHeight="1">
      <c r="A35" s="82" t="s">
        <v>104</v>
      </c>
      <c r="B35" s="82" t="s">
        <v>51</v>
      </c>
      <c r="C35" s="82" t="s">
        <v>61</v>
      </c>
      <c r="D35" s="82" t="s">
        <v>103</v>
      </c>
      <c r="E35" s="82" t="s">
        <v>105</v>
      </c>
      <c r="F35" s="105">
        <v>99</v>
      </c>
    </row>
    <row r="36" spans="1:6" ht="21.75" customHeight="1">
      <c r="A36" s="80" t="s">
        <v>62</v>
      </c>
      <c r="B36" s="80" t="s">
        <v>51</v>
      </c>
      <c r="C36" s="80" t="s">
        <v>63</v>
      </c>
      <c r="D36" s="80"/>
      <c r="E36" s="80"/>
      <c r="F36" s="106">
        <f>F37+F44+F59</f>
        <v>3830.7999999999997</v>
      </c>
    </row>
    <row r="37" spans="1:6" ht="64.5" customHeight="1">
      <c r="A37" s="79" t="s">
        <v>231</v>
      </c>
      <c r="B37" s="82" t="s">
        <v>51</v>
      </c>
      <c r="C37" s="82" t="s">
        <v>63</v>
      </c>
      <c r="D37" s="79" t="s">
        <v>139</v>
      </c>
      <c r="E37" s="79"/>
      <c r="F37" s="105">
        <f>F38+F41</f>
        <v>872.6</v>
      </c>
    </row>
    <row r="38" spans="1:6" ht="45">
      <c r="A38" s="79" t="s">
        <v>107</v>
      </c>
      <c r="B38" s="82" t="s">
        <v>51</v>
      </c>
      <c r="C38" s="82" t="s">
        <v>63</v>
      </c>
      <c r="D38" s="79" t="s">
        <v>148</v>
      </c>
      <c r="E38" s="79"/>
      <c r="F38" s="105">
        <f>F39</f>
        <v>316</v>
      </c>
    </row>
    <row r="39" spans="1:6" ht="30">
      <c r="A39" s="79" t="s">
        <v>144</v>
      </c>
      <c r="B39" s="82" t="s">
        <v>51</v>
      </c>
      <c r="C39" s="82" t="s">
        <v>63</v>
      </c>
      <c r="D39" s="79" t="s">
        <v>148</v>
      </c>
      <c r="E39" s="79">
        <v>200</v>
      </c>
      <c r="F39" s="105">
        <f>F40</f>
        <v>316</v>
      </c>
    </row>
    <row r="40" spans="1:6" ht="45">
      <c r="A40" s="79" t="s">
        <v>145</v>
      </c>
      <c r="B40" s="82" t="s">
        <v>51</v>
      </c>
      <c r="C40" s="82" t="s">
        <v>63</v>
      </c>
      <c r="D40" s="79" t="s">
        <v>148</v>
      </c>
      <c r="E40" s="79">
        <v>240</v>
      </c>
      <c r="F40" s="105">
        <v>316</v>
      </c>
    </row>
    <row r="41" spans="1:6" ht="30">
      <c r="A41" s="79" t="s">
        <v>98</v>
      </c>
      <c r="B41" s="82" t="s">
        <v>51</v>
      </c>
      <c r="C41" s="82" t="s">
        <v>63</v>
      </c>
      <c r="D41" s="79" t="s">
        <v>143</v>
      </c>
      <c r="E41" s="79"/>
      <c r="F41" s="105">
        <f>F42</f>
        <v>556.6</v>
      </c>
    </row>
    <row r="42" spans="1:6" ht="30">
      <c r="A42" s="79" t="s">
        <v>144</v>
      </c>
      <c r="B42" s="82" t="s">
        <v>51</v>
      </c>
      <c r="C42" s="82" t="s">
        <v>63</v>
      </c>
      <c r="D42" s="79" t="s">
        <v>143</v>
      </c>
      <c r="E42" s="79">
        <v>200</v>
      </c>
      <c r="F42" s="105">
        <f>F43</f>
        <v>556.6</v>
      </c>
    </row>
    <row r="43" spans="1:6" ht="45">
      <c r="A43" s="79" t="s">
        <v>145</v>
      </c>
      <c r="B43" s="82" t="s">
        <v>51</v>
      </c>
      <c r="C43" s="82" t="s">
        <v>63</v>
      </c>
      <c r="D43" s="79" t="s">
        <v>143</v>
      </c>
      <c r="E43" s="79">
        <v>240</v>
      </c>
      <c r="F43" s="105">
        <v>556.6</v>
      </c>
    </row>
    <row r="44" spans="1:6" ht="75.75" customHeight="1">
      <c r="A44" s="79" t="s">
        <v>232</v>
      </c>
      <c r="B44" s="82" t="s">
        <v>51</v>
      </c>
      <c r="C44" s="82" t="s">
        <v>63</v>
      </c>
      <c r="D44" s="79" t="s">
        <v>149</v>
      </c>
      <c r="E44" s="81"/>
      <c r="F44" s="105">
        <f>F45+F55+F48+F51</f>
        <v>2481.7</v>
      </c>
    </row>
    <row r="45" spans="1:6" ht="50.25" customHeight="1">
      <c r="A45" s="79" t="s">
        <v>209</v>
      </c>
      <c r="B45" s="82" t="s">
        <v>51</v>
      </c>
      <c r="C45" s="82" t="s">
        <v>63</v>
      </c>
      <c r="D45" s="79" t="s">
        <v>208</v>
      </c>
      <c r="E45" s="79"/>
      <c r="F45" s="105">
        <f>F46</f>
        <v>2156.7</v>
      </c>
    </row>
    <row r="46" spans="1:6" ht="36.75" customHeight="1">
      <c r="A46" s="79" t="s">
        <v>144</v>
      </c>
      <c r="B46" s="82" t="s">
        <v>51</v>
      </c>
      <c r="C46" s="82" t="s">
        <v>63</v>
      </c>
      <c r="D46" s="107" t="s">
        <v>208</v>
      </c>
      <c r="E46" s="79">
        <v>200</v>
      </c>
      <c r="F46" s="105">
        <f>F47</f>
        <v>2156.7</v>
      </c>
    </row>
    <row r="47" spans="1:6" ht="45">
      <c r="A47" s="79" t="s">
        <v>145</v>
      </c>
      <c r="B47" s="82" t="s">
        <v>51</v>
      </c>
      <c r="C47" s="82" t="s">
        <v>63</v>
      </c>
      <c r="D47" s="107" t="s">
        <v>208</v>
      </c>
      <c r="E47" s="79">
        <v>240</v>
      </c>
      <c r="F47" s="105">
        <v>2156.7</v>
      </c>
    </row>
    <row r="48" spans="1:6" ht="60">
      <c r="A48" s="79" t="s">
        <v>267</v>
      </c>
      <c r="B48" s="82" t="s">
        <v>51</v>
      </c>
      <c r="C48" s="82" t="s">
        <v>63</v>
      </c>
      <c r="D48" s="107" t="s">
        <v>268</v>
      </c>
      <c r="E48" s="79"/>
      <c r="F48" s="105">
        <f>F49</f>
        <v>151.5</v>
      </c>
    </row>
    <row r="49" spans="1:6" ht="30">
      <c r="A49" s="79" t="s">
        <v>144</v>
      </c>
      <c r="B49" s="82" t="s">
        <v>51</v>
      </c>
      <c r="C49" s="82" t="s">
        <v>63</v>
      </c>
      <c r="D49" s="107" t="s">
        <v>268</v>
      </c>
      <c r="E49" s="79">
        <v>200</v>
      </c>
      <c r="F49" s="105">
        <f>F50</f>
        <v>151.5</v>
      </c>
    </row>
    <row r="50" spans="1:6" ht="45">
      <c r="A50" s="79" t="s">
        <v>145</v>
      </c>
      <c r="B50" s="82" t="s">
        <v>51</v>
      </c>
      <c r="C50" s="82" t="s">
        <v>63</v>
      </c>
      <c r="D50" s="107" t="s">
        <v>268</v>
      </c>
      <c r="E50" s="79">
        <v>240</v>
      </c>
      <c r="F50" s="105">
        <v>151.5</v>
      </c>
    </row>
    <row r="51" spans="1:6" ht="30">
      <c r="A51" s="79" t="s">
        <v>269</v>
      </c>
      <c r="B51" s="82" t="s">
        <v>51</v>
      </c>
      <c r="C51" s="82" t="s">
        <v>63</v>
      </c>
      <c r="D51" s="107" t="s">
        <v>270</v>
      </c>
      <c r="E51" s="79"/>
      <c r="F51" s="105">
        <f>F52</f>
        <v>129.5</v>
      </c>
    </row>
    <row r="52" spans="1:6" ht="60">
      <c r="A52" s="79" t="s">
        <v>240</v>
      </c>
      <c r="B52" s="82" t="s">
        <v>51</v>
      </c>
      <c r="C52" s="82" t="s">
        <v>63</v>
      </c>
      <c r="D52" s="107" t="s">
        <v>271</v>
      </c>
      <c r="E52" s="79"/>
      <c r="F52" s="105">
        <f>F53</f>
        <v>129.5</v>
      </c>
    </row>
    <row r="53" spans="1:6" ht="30">
      <c r="A53" s="79" t="s">
        <v>144</v>
      </c>
      <c r="B53" s="82" t="s">
        <v>51</v>
      </c>
      <c r="C53" s="82" t="s">
        <v>63</v>
      </c>
      <c r="D53" s="107" t="s">
        <v>271</v>
      </c>
      <c r="E53" s="79">
        <v>200</v>
      </c>
      <c r="F53" s="105">
        <f>F54</f>
        <v>129.5</v>
      </c>
    </row>
    <row r="54" spans="1:6" ht="45">
      <c r="A54" s="79" t="s">
        <v>145</v>
      </c>
      <c r="B54" s="82" t="s">
        <v>51</v>
      </c>
      <c r="C54" s="82" t="s">
        <v>63</v>
      </c>
      <c r="D54" s="107" t="s">
        <v>271</v>
      </c>
      <c r="E54" s="79">
        <v>240</v>
      </c>
      <c r="F54" s="105">
        <v>129.5</v>
      </c>
    </row>
    <row r="55" spans="1:6" ht="30">
      <c r="A55" s="79" t="s">
        <v>238</v>
      </c>
      <c r="B55" s="82" t="s">
        <v>51</v>
      </c>
      <c r="C55" s="82" t="s">
        <v>63</v>
      </c>
      <c r="D55" s="107" t="s">
        <v>239</v>
      </c>
      <c r="E55" s="79"/>
      <c r="F55" s="105">
        <f>F56</f>
        <v>44</v>
      </c>
    </row>
    <row r="56" spans="1:6" ht="60">
      <c r="A56" s="79" t="s">
        <v>240</v>
      </c>
      <c r="B56" s="82" t="s">
        <v>51</v>
      </c>
      <c r="C56" s="82" t="s">
        <v>63</v>
      </c>
      <c r="D56" s="107" t="s">
        <v>241</v>
      </c>
      <c r="E56" s="79"/>
      <c r="F56" s="105">
        <f>F57</f>
        <v>44</v>
      </c>
    </row>
    <row r="57" spans="1:6" ht="30">
      <c r="A57" s="79" t="s">
        <v>144</v>
      </c>
      <c r="B57" s="82" t="s">
        <v>51</v>
      </c>
      <c r="C57" s="82" t="s">
        <v>63</v>
      </c>
      <c r="D57" s="107" t="s">
        <v>241</v>
      </c>
      <c r="E57" s="79">
        <v>200</v>
      </c>
      <c r="F57" s="105">
        <f>F58</f>
        <v>44</v>
      </c>
    </row>
    <row r="58" spans="1:6" ht="45">
      <c r="A58" s="79" t="s">
        <v>145</v>
      </c>
      <c r="B58" s="82" t="s">
        <v>51</v>
      </c>
      <c r="C58" s="82" t="s">
        <v>63</v>
      </c>
      <c r="D58" s="107" t="s">
        <v>241</v>
      </c>
      <c r="E58" s="79">
        <v>240</v>
      </c>
      <c r="F58" s="105">
        <v>44</v>
      </c>
    </row>
    <row r="59" spans="1:6" ht="15">
      <c r="A59" s="82" t="s">
        <v>94</v>
      </c>
      <c r="B59" s="123" t="s">
        <v>51</v>
      </c>
      <c r="C59" s="123" t="s">
        <v>63</v>
      </c>
      <c r="D59" s="123" t="s">
        <v>95</v>
      </c>
      <c r="E59" s="79"/>
      <c r="F59" s="105">
        <f>F60+F63</f>
        <v>476.5</v>
      </c>
    </row>
    <row r="60" spans="1:6" ht="30">
      <c r="A60" s="79" t="s">
        <v>106</v>
      </c>
      <c r="B60" s="82" t="s">
        <v>51</v>
      </c>
      <c r="C60" s="82" t="s">
        <v>63</v>
      </c>
      <c r="D60" s="79" t="s">
        <v>207</v>
      </c>
      <c r="E60" s="79"/>
      <c r="F60" s="105">
        <f>F61</f>
        <v>471.5</v>
      </c>
    </row>
    <row r="61" spans="1:6" ht="30">
      <c r="A61" s="79" t="s">
        <v>144</v>
      </c>
      <c r="B61" s="82" t="s">
        <v>51</v>
      </c>
      <c r="C61" s="82" t="s">
        <v>63</v>
      </c>
      <c r="D61" s="79" t="s">
        <v>207</v>
      </c>
      <c r="E61" s="79">
        <v>200</v>
      </c>
      <c r="F61" s="105">
        <f>F62</f>
        <v>471.5</v>
      </c>
    </row>
    <row r="62" spans="1:6" ht="45">
      <c r="A62" s="79" t="s">
        <v>145</v>
      </c>
      <c r="B62" s="82" t="s">
        <v>51</v>
      </c>
      <c r="C62" s="82" t="s">
        <v>63</v>
      </c>
      <c r="D62" s="79" t="s">
        <v>207</v>
      </c>
      <c r="E62" s="79">
        <v>240</v>
      </c>
      <c r="F62" s="105">
        <v>471.5</v>
      </c>
    </row>
    <row r="63" spans="1:6" ht="15">
      <c r="A63" s="82" t="s">
        <v>101</v>
      </c>
      <c r="B63" s="82" t="s">
        <v>51</v>
      </c>
      <c r="C63" s="82" t="s">
        <v>63</v>
      </c>
      <c r="D63" s="79" t="s">
        <v>207</v>
      </c>
      <c r="E63" s="136">
        <v>800</v>
      </c>
      <c r="F63" s="105">
        <f>F64</f>
        <v>5</v>
      </c>
    </row>
    <row r="64" spans="1:6" ht="15">
      <c r="A64" s="79" t="s">
        <v>279</v>
      </c>
      <c r="B64" s="82" t="s">
        <v>51</v>
      </c>
      <c r="C64" s="82" t="s">
        <v>63</v>
      </c>
      <c r="D64" s="79" t="s">
        <v>207</v>
      </c>
      <c r="E64" s="136">
        <v>830</v>
      </c>
      <c r="F64" s="105">
        <v>5</v>
      </c>
    </row>
    <row r="65" spans="1:6" ht="15.75">
      <c r="A65" s="80" t="s">
        <v>108</v>
      </c>
      <c r="B65" s="80" t="s">
        <v>54</v>
      </c>
      <c r="C65" s="80" t="s">
        <v>52</v>
      </c>
      <c r="D65" s="80"/>
      <c r="E65" s="80"/>
      <c r="F65" s="106">
        <f>F66</f>
        <v>2104.7</v>
      </c>
    </row>
    <row r="66" spans="1:6" ht="33" customHeight="1">
      <c r="A66" s="80" t="s">
        <v>109</v>
      </c>
      <c r="B66" s="80" t="s">
        <v>54</v>
      </c>
      <c r="C66" s="80" t="s">
        <v>55</v>
      </c>
      <c r="D66" s="80"/>
      <c r="E66" s="80"/>
      <c r="F66" s="106">
        <f>F67</f>
        <v>2104.7</v>
      </c>
    </row>
    <row r="67" spans="1:6" ht="70.5" customHeight="1">
      <c r="A67" s="79" t="s">
        <v>242</v>
      </c>
      <c r="B67" s="82" t="s">
        <v>54</v>
      </c>
      <c r="C67" s="82" t="s">
        <v>55</v>
      </c>
      <c r="D67" s="79" t="s">
        <v>150</v>
      </c>
      <c r="E67" s="81"/>
      <c r="F67" s="105">
        <f>F68+F71</f>
        <v>2104.7</v>
      </c>
    </row>
    <row r="68" spans="1:6" ht="51.75" customHeight="1">
      <c r="A68" s="79" t="s">
        <v>110</v>
      </c>
      <c r="B68" s="82" t="s">
        <v>54</v>
      </c>
      <c r="C68" s="82" t="s">
        <v>55</v>
      </c>
      <c r="D68" s="79" t="s">
        <v>151</v>
      </c>
      <c r="E68" s="79"/>
      <c r="F68" s="105">
        <f>F69</f>
        <v>1443</v>
      </c>
    </row>
    <row r="69" spans="1:6" ht="94.5" customHeight="1">
      <c r="A69" s="79" t="s">
        <v>96</v>
      </c>
      <c r="B69" s="82" t="s">
        <v>54</v>
      </c>
      <c r="C69" s="82" t="s">
        <v>55</v>
      </c>
      <c r="D69" s="79" t="s">
        <v>151</v>
      </c>
      <c r="E69" s="79">
        <v>100</v>
      </c>
      <c r="F69" s="105">
        <f>F70</f>
        <v>1443</v>
      </c>
    </row>
    <row r="70" spans="1:6" ht="33" customHeight="1">
      <c r="A70" s="79" t="s">
        <v>97</v>
      </c>
      <c r="B70" s="82" t="s">
        <v>54</v>
      </c>
      <c r="C70" s="82" t="s">
        <v>55</v>
      </c>
      <c r="D70" s="79" t="s">
        <v>151</v>
      </c>
      <c r="E70" s="79">
        <v>120</v>
      </c>
      <c r="F70" s="105">
        <v>1443</v>
      </c>
    </row>
    <row r="71" spans="1:6" ht="33" customHeight="1">
      <c r="A71" s="79" t="s">
        <v>152</v>
      </c>
      <c r="B71" s="82" t="s">
        <v>54</v>
      </c>
      <c r="C71" s="82" t="s">
        <v>55</v>
      </c>
      <c r="D71" s="79" t="s">
        <v>153</v>
      </c>
      <c r="E71" s="79"/>
      <c r="F71" s="105">
        <f>F72+F74</f>
        <v>661.7</v>
      </c>
    </row>
    <row r="72" spans="1:6" ht="96" customHeight="1">
      <c r="A72" s="79" t="s">
        <v>96</v>
      </c>
      <c r="B72" s="82" t="s">
        <v>54</v>
      </c>
      <c r="C72" s="82" t="s">
        <v>55</v>
      </c>
      <c r="D72" s="79" t="s">
        <v>153</v>
      </c>
      <c r="E72" s="79">
        <v>100</v>
      </c>
      <c r="F72" s="105">
        <f>F73</f>
        <v>597</v>
      </c>
    </row>
    <row r="73" spans="1:6" ht="33" customHeight="1">
      <c r="A73" s="79" t="s">
        <v>97</v>
      </c>
      <c r="B73" s="82" t="s">
        <v>54</v>
      </c>
      <c r="C73" s="82" t="s">
        <v>55</v>
      </c>
      <c r="D73" s="79" t="s">
        <v>153</v>
      </c>
      <c r="E73" s="79">
        <v>120</v>
      </c>
      <c r="F73" s="105">
        <v>597</v>
      </c>
    </row>
    <row r="74" spans="1:6" ht="30">
      <c r="A74" s="79" t="s">
        <v>144</v>
      </c>
      <c r="B74" s="82" t="s">
        <v>54</v>
      </c>
      <c r="C74" s="82" t="s">
        <v>55</v>
      </c>
      <c r="D74" s="79" t="s">
        <v>153</v>
      </c>
      <c r="E74" s="79">
        <v>200</v>
      </c>
      <c r="F74" s="105">
        <f>F75</f>
        <v>64.7</v>
      </c>
    </row>
    <row r="75" spans="1:6" ht="45">
      <c r="A75" s="79" t="s">
        <v>145</v>
      </c>
      <c r="B75" s="82" t="s">
        <v>54</v>
      </c>
      <c r="C75" s="82" t="s">
        <v>55</v>
      </c>
      <c r="D75" s="79" t="s">
        <v>153</v>
      </c>
      <c r="E75" s="79">
        <v>240</v>
      </c>
      <c r="F75" s="105">
        <v>64.7</v>
      </c>
    </row>
    <row r="76" spans="1:7" s="53" customFormat="1" ht="47.25">
      <c r="A76" s="80" t="s">
        <v>66</v>
      </c>
      <c r="B76" s="80" t="s">
        <v>55</v>
      </c>
      <c r="C76" s="80" t="s">
        <v>52</v>
      </c>
      <c r="D76" s="80"/>
      <c r="E76" s="80"/>
      <c r="F76" s="106">
        <f>F77+F95</f>
        <v>1733.5</v>
      </c>
      <c r="G76" s="54"/>
    </row>
    <row r="77" spans="1:6" ht="63">
      <c r="A77" s="83" t="s">
        <v>67</v>
      </c>
      <c r="B77" s="80" t="s">
        <v>55</v>
      </c>
      <c r="C77" s="80" t="s">
        <v>68</v>
      </c>
      <c r="D77" s="80"/>
      <c r="E77" s="80"/>
      <c r="F77" s="106">
        <f>F78</f>
        <v>1203.5</v>
      </c>
    </row>
    <row r="78" spans="1:6" ht="66" customHeight="1">
      <c r="A78" s="82" t="s">
        <v>233</v>
      </c>
      <c r="B78" s="82" t="s">
        <v>55</v>
      </c>
      <c r="C78" s="82" t="s">
        <v>68</v>
      </c>
      <c r="D78" s="82" t="s">
        <v>155</v>
      </c>
      <c r="E78" s="82"/>
      <c r="F78" s="105">
        <f>F79+F83+F91+F87</f>
        <v>1203.5</v>
      </c>
    </row>
    <row r="79" spans="1:6" ht="30">
      <c r="A79" s="79" t="s">
        <v>156</v>
      </c>
      <c r="B79" s="82" t="s">
        <v>55</v>
      </c>
      <c r="C79" s="82" t="s">
        <v>68</v>
      </c>
      <c r="D79" s="79" t="s">
        <v>157</v>
      </c>
      <c r="E79" s="79"/>
      <c r="F79" s="105">
        <f>F80</f>
        <v>55</v>
      </c>
    </row>
    <row r="80" spans="1:6" ht="30">
      <c r="A80" s="79" t="s">
        <v>210</v>
      </c>
      <c r="B80" s="82" t="s">
        <v>55</v>
      </c>
      <c r="C80" s="82" t="s">
        <v>68</v>
      </c>
      <c r="D80" s="84" t="s">
        <v>211</v>
      </c>
      <c r="E80" s="79"/>
      <c r="F80" s="105">
        <f>F81</f>
        <v>55</v>
      </c>
    </row>
    <row r="81" spans="1:6" ht="30">
      <c r="A81" s="79" t="s">
        <v>144</v>
      </c>
      <c r="B81" s="82" t="s">
        <v>55</v>
      </c>
      <c r="C81" s="82" t="s">
        <v>68</v>
      </c>
      <c r="D81" s="84" t="s">
        <v>211</v>
      </c>
      <c r="E81" s="79">
        <v>200</v>
      </c>
      <c r="F81" s="105">
        <f>F82</f>
        <v>55</v>
      </c>
    </row>
    <row r="82" spans="1:6" ht="45">
      <c r="A82" s="79" t="s">
        <v>145</v>
      </c>
      <c r="B82" s="82" t="s">
        <v>55</v>
      </c>
      <c r="C82" s="82" t="s">
        <v>68</v>
      </c>
      <c r="D82" s="84" t="s">
        <v>211</v>
      </c>
      <c r="E82" s="79">
        <v>240</v>
      </c>
      <c r="F82" s="105">
        <v>55</v>
      </c>
    </row>
    <row r="83" spans="1:6" ht="75">
      <c r="A83" s="82" t="s">
        <v>111</v>
      </c>
      <c r="B83" s="82" t="s">
        <v>55</v>
      </c>
      <c r="C83" s="82" t="s">
        <v>68</v>
      </c>
      <c r="D83" s="79" t="s">
        <v>154</v>
      </c>
      <c r="E83" s="82"/>
      <c r="F83" s="105">
        <f>F84</f>
        <v>99.6</v>
      </c>
    </row>
    <row r="84" spans="1:6" ht="30">
      <c r="A84" s="82" t="s">
        <v>210</v>
      </c>
      <c r="B84" s="82" t="s">
        <v>55</v>
      </c>
      <c r="C84" s="82" t="s">
        <v>68</v>
      </c>
      <c r="D84" s="84" t="s">
        <v>212</v>
      </c>
      <c r="E84" s="82"/>
      <c r="F84" s="105">
        <f>F85</f>
        <v>99.6</v>
      </c>
    </row>
    <row r="85" spans="1:6" ht="33" customHeight="1">
      <c r="A85" s="79" t="s">
        <v>144</v>
      </c>
      <c r="B85" s="82" t="s">
        <v>55</v>
      </c>
      <c r="C85" s="82" t="s">
        <v>68</v>
      </c>
      <c r="D85" s="84" t="s">
        <v>212</v>
      </c>
      <c r="E85" s="79">
        <v>200</v>
      </c>
      <c r="F85" s="105">
        <f>F86</f>
        <v>99.6</v>
      </c>
    </row>
    <row r="86" spans="1:6" ht="45" customHeight="1">
      <c r="A86" s="79" t="s">
        <v>145</v>
      </c>
      <c r="B86" s="82" t="s">
        <v>55</v>
      </c>
      <c r="C86" s="82" t="s">
        <v>68</v>
      </c>
      <c r="D86" s="84" t="s">
        <v>212</v>
      </c>
      <c r="E86" s="79">
        <v>240</v>
      </c>
      <c r="F86" s="105">
        <v>99.6</v>
      </c>
    </row>
    <row r="87" spans="1:6" ht="36" customHeight="1">
      <c r="A87" s="79" t="s">
        <v>158</v>
      </c>
      <c r="B87" s="82" t="s">
        <v>55</v>
      </c>
      <c r="C87" s="82" t="s">
        <v>68</v>
      </c>
      <c r="D87" s="79" t="s">
        <v>159</v>
      </c>
      <c r="E87" s="79"/>
      <c r="F87" s="105">
        <f>F88</f>
        <v>398.9</v>
      </c>
    </row>
    <row r="88" spans="1:6" ht="34.5" customHeight="1">
      <c r="A88" s="113" t="s">
        <v>219</v>
      </c>
      <c r="B88" s="82" t="s">
        <v>55</v>
      </c>
      <c r="C88" s="82" t="s">
        <v>68</v>
      </c>
      <c r="D88" s="79" t="s">
        <v>160</v>
      </c>
      <c r="E88" s="81"/>
      <c r="F88" s="105">
        <f>F89</f>
        <v>398.9</v>
      </c>
    </row>
    <row r="89" spans="1:6" ht="45" customHeight="1">
      <c r="A89" s="79" t="s">
        <v>144</v>
      </c>
      <c r="B89" s="82" t="s">
        <v>55</v>
      </c>
      <c r="C89" s="82" t="s">
        <v>68</v>
      </c>
      <c r="D89" s="79" t="s">
        <v>160</v>
      </c>
      <c r="E89" s="79">
        <v>200</v>
      </c>
      <c r="F89" s="105">
        <f>F90</f>
        <v>398.9</v>
      </c>
    </row>
    <row r="90" spans="1:6" ht="45" customHeight="1">
      <c r="A90" s="79" t="s">
        <v>145</v>
      </c>
      <c r="B90" s="82" t="s">
        <v>55</v>
      </c>
      <c r="C90" s="82" t="s">
        <v>68</v>
      </c>
      <c r="D90" s="79" t="s">
        <v>160</v>
      </c>
      <c r="E90" s="79">
        <v>240</v>
      </c>
      <c r="F90" s="105">
        <v>398.9</v>
      </c>
    </row>
    <row r="91" spans="1:6" ht="30">
      <c r="A91" s="79" t="s">
        <v>161</v>
      </c>
      <c r="B91" s="82" t="s">
        <v>55</v>
      </c>
      <c r="C91" s="82" t="s">
        <v>68</v>
      </c>
      <c r="D91" s="79" t="s">
        <v>162</v>
      </c>
      <c r="E91" s="79"/>
      <c r="F91" s="105">
        <f>F92</f>
        <v>650</v>
      </c>
    </row>
    <row r="92" spans="1:6" ht="30">
      <c r="A92" s="113" t="s">
        <v>219</v>
      </c>
      <c r="B92" s="82" t="s">
        <v>55</v>
      </c>
      <c r="C92" s="82" t="s">
        <v>68</v>
      </c>
      <c r="D92" s="79" t="s">
        <v>215</v>
      </c>
      <c r="E92" s="79"/>
      <c r="F92" s="105">
        <f>F93</f>
        <v>650</v>
      </c>
    </row>
    <row r="93" spans="1:6" ht="60">
      <c r="A93" s="122" t="s">
        <v>243</v>
      </c>
      <c r="B93" s="82" t="s">
        <v>55</v>
      </c>
      <c r="C93" s="82" t="s">
        <v>68</v>
      </c>
      <c r="D93" s="79" t="s">
        <v>215</v>
      </c>
      <c r="E93" s="79">
        <v>600</v>
      </c>
      <c r="F93" s="105">
        <f>F94</f>
        <v>650</v>
      </c>
    </row>
    <row r="94" spans="1:6" ht="85.5" customHeight="1">
      <c r="A94" s="79" t="s">
        <v>244</v>
      </c>
      <c r="B94" s="82" t="s">
        <v>55</v>
      </c>
      <c r="C94" s="82" t="s">
        <v>68</v>
      </c>
      <c r="D94" s="79" t="s">
        <v>215</v>
      </c>
      <c r="E94" s="79">
        <v>630</v>
      </c>
      <c r="F94" s="105">
        <v>650</v>
      </c>
    </row>
    <row r="95" spans="1:6" s="53" customFormat="1" ht="47.25">
      <c r="A95" s="80" t="s">
        <v>69</v>
      </c>
      <c r="B95" s="80" t="s">
        <v>55</v>
      </c>
      <c r="C95" s="80" t="s">
        <v>70</v>
      </c>
      <c r="D95" s="80"/>
      <c r="E95" s="80"/>
      <c r="F95" s="106">
        <f>F96</f>
        <v>530</v>
      </c>
    </row>
    <row r="96" spans="1:6" ht="76.5" customHeight="1">
      <c r="A96" s="79" t="s">
        <v>233</v>
      </c>
      <c r="B96" s="82" t="s">
        <v>55</v>
      </c>
      <c r="C96" s="82" t="s">
        <v>70</v>
      </c>
      <c r="D96" s="82" t="s">
        <v>155</v>
      </c>
      <c r="E96" s="82"/>
      <c r="F96" s="105">
        <f>F97</f>
        <v>530</v>
      </c>
    </row>
    <row r="97" spans="1:6" ht="30">
      <c r="A97" s="123" t="s">
        <v>249</v>
      </c>
      <c r="B97" s="82" t="s">
        <v>55</v>
      </c>
      <c r="C97" s="82" t="s">
        <v>70</v>
      </c>
      <c r="D97" s="79" t="s">
        <v>214</v>
      </c>
      <c r="E97" s="82"/>
      <c r="F97" s="105">
        <f>F98</f>
        <v>530</v>
      </c>
    </row>
    <row r="98" spans="1:6" ht="75">
      <c r="A98" s="79" t="s">
        <v>146</v>
      </c>
      <c r="B98" s="82" t="s">
        <v>55</v>
      </c>
      <c r="C98" s="82" t="s">
        <v>70</v>
      </c>
      <c r="D98" s="79" t="s">
        <v>163</v>
      </c>
      <c r="E98" s="79"/>
      <c r="F98" s="105">
        <f>F99</f>
        <v>530</v>
      </c>
    </row>
    <row r="99" spans="1:6" ht="15">
      <c r="A99" s="79" t="s">
        <v>100</v>
      </c>
      <c r="B99" s="82" t="s">
        <v>55</v>
      </c>
      <c r="C99" s="82" t="s">
        <v>70</v>
      </c>
      <c r="D99" s="79" t="s">
        <v>163</v>
      </c>
      <c r="E99" s="79">
        <v>500</v>
      </c>
      <c r="F99" s="105">
        <f>F100</f>
        <v>530</v>
      </c>
    </row>
    <row r="100" spans="1:6" ht="15">
      <c r="A100" s="79" t="s">
        <v>42</v>
      </c>
      <c r="B100" s="82" t="s">
        <v>55</v>
      </c>
      <c r="C100" s="82" t="s">
        <v>70</v>
      </c>
      <c r="D100" s="79" t="s">
        <v>163</v>
      </c>
      <c r="E100" s="79">
        <v>540</v>
      </c>
      <c r="F100" s="105">
        <v>530</v>
      </c>
    </row>
    <row r="101" spans="1:6" ht="18" customHeight="1">
      <c r="A101" s="80" t="s">
        <v>71</v>
      </c>
      <c r="B101" s="80" t="s">
        <v>57</v>
      </c>
      <c r="C101" s="80" t="s">
        <v>52</v>
      </c>
      <c r="D101" s="80"/>
      <c r="E101" s="80"/>
      <c r="F101" s="106">
        <f>F102+F112+F122</f>
        <v>10669.1</v>
      </c>
    </row>
    <row r="102" spans="1:6" ht="18" customHeight="1">
      <c r="A102" s="79" t="s">
        <v>164</v>
      </c>
      <c r="B102" s="84" t="s">
        <v>57</v>
      </c>
      <c r="C102" s="84" t="s">
        <v>51</v>
      </c>
      <c r="D102" s="79"/>
      <c r="E102" s="79"/>
      <c r="F102" s="105">
        <f>F103+F107</f>
        <v>3267</v>
      </c>
    </row>
    <row r="103" spans="1:6" ht="18" customHeight="1">
      <c r="A103" s="82" t="s">
        <v>94</v>
      </c>
      <c r="B103" s="131" t="s">
        <v>57</v>
      </c>
      <c r="C103" s="131" t="s">
        <v>51</v>
      </c>
      <c r="D103" s="123" t="s">
        <v>95</v>
      </c>
      <c r="E103" s="79"/>
      <c r="F103" s="105">
        <f>F104</f>
        <v>500</v>
      </c>
    </row>
    <row r="104" spans="1:6" ht="49.5" customHeight="1">
      <c r="A104" s="79" t="s">
        <v>165</v>
      </c>
      <c r="B104" s="84" t="s">
        <v>57</v>
      </c>
      <c r="C104" s="84" t="s">
        <v>51</v>
      </c>
      <c r="D104" s="79" t="s">
        <v>213</v>
      </c>
      <c r="E104" s="79"/>
      <c r="F104" s="105">
        <f>F105</f>
        <v>500</v>
      </c>
    </row>
    <row r="105" spans="1:6" ht="95.25" customHeight="1">
      <c r="A105" s="79" t="s">
        <v>96</v>
      </c>
      <c r="B105" s="84" t="s">
        <v>57</v>
      </c>
      <c r="C105" s="84" t="s">
        <v>51</v>
      </c>
      <c r="D105" s="79" t="s">
        <v>213</v>
      </c>
      <c r="E105" s="79">
        <v>100</v>
      </c>
      <c r="F105" s="105">
        <f>F106</f>
        <v>500</v>
      </c>
    </row>
    <row r="106" spans="1:6" ht="42.75" customHeight="1">
      <c r="A106" s="79" t="s">
        <v>97</v>
      </c>
      <c r="B106" s="84" t="s">
        <v>57</v>
      </c>
      <c r="C106" s="84" t="s">
        <v>51</v>
      </c>
      <c r="D106" s="79" t="s">
        <v>213</v>
      </c>
      <c r="E106" s="79">
        <v>120</v>
      </c>
      <c r="F106" s="105">
        <v>500</v>
      </c>
    </row>
    <row r="107" spans="1:6" ht="67.5" customHeight="1">
      <c r="A107" s="79" t="s">
        <v>284</v>
      </c>
      <c r="B107" s="84" t="s">
        <v>57</v>
      </c>
      <c r="C107" s="84" t="s">
        <v>51</v>
      </c>
      <c r="D107" s="79" t="s">
        <v>182</v>
      </c>
      <c r="E107" s="79"/>
      <c r="F107" s="105">
        <f>F108</f>
        <v>2767</v>
      </c>
    </row>
    <row r="108" spans="1:6" ht="42.75" customHeight="1">
      <c r="A108" s="79" t="s">
        <v>280</v>
      </c>
      <c r="B108" s="84" t="s">
        <v>57</v>
      </c>
      <c r="C108" s="84" t="s">
        <v>51</v>
      </c>
      <c r="D108" s="79" t="s">
        <v>281</v>
      </c>
      <c r="E108" s="79"/>
      <c r="F108" s="105">
        <f>F109</f>
        <v>2767</v>
      </c>
    </row>
    <row r="109" spans="1:6" ht="42.75" customHeight="1">
      <c r="A109" s="79" t="s">
        <v>282</v>
      </c>
      <c r="B109" s="84" t="s">
        <v>57</v>
      </c>
      <c r="C109" s="84" t="s">
        <v>51</v>
      </c>
      <c r="D109" s="79" t="s">
        <v>283</v>
      </c>
      <c r="E109" s="79"/>
      <c r="F109" s="105">
        <f>F110</f>
        <v>2767</v>
      </c>
    </row>
    <row r="110" spans="1:6" ht="42.75" customHeight="1">
      <c r="A110" s="79" t="s">
        <v>96</v>
      </c>
      <c r="B110" s="84" t="s">
        <v>57</v>
      </c>
      <c r="C110" s="84" t="s">
        <v>51</v>
      </c>
      <c r="D110" s="79" t="s">
        <v>283</v>
      </c>
      <c r="E110" s="79">
        <v>100</v>
      </c>
      <c r="F110" s="105">
        <f>F111</f>
        <v>2767</v>
      </c>
    </row>
    <row r="111" spans="1:6" ht="42.75" customHeight="1">
      <c r="A111" s="79" t="s">
        <v>97</v>
      </c>
      <c r="B111" s="84" t="s">
        <v>57</v>
      </c>
      <c r="C111" s="84" t="s">
        <v>51</v>
      </c>
      <c r="D111" s="79" t="s">
        <v>283</v>
      </c>
      <c r="E111" s="79">
        <v>120</v>
      </c>
      <c r="F111" s="105">
        <v>2767</v>
      </c>
    </row>
    <row r="112" spans="1:6" ht="18" customHeight="1">
      <c r="A112" s="81" t="s">
        <v>74</v>
      </c>
      <c r="B112" s="85" t="s">
        <v>57</v>
      </c>
      <c r="C112" s="85" t="s">
        <v>75</v>
      </c>
      <c r="D112" s="81"/>
      <c r="E112" s="81"/>
      <c r="F112" s="106">
        <f>F113</f>
        <v>7317</v>
      </c>
    </row>
    <row r="113" spans="1:6" ht="67.5" customHeight="1">
      <c r="A113" s="79" t="s">
        <v>234</v>
      </c>
      <c r="B113" s="84" t="s">
        <v>57</v>
      </c>
      <c r="C113" s="84" t="s">
        <v>75</v>
      </c>
      <c r="D113" s="79" t="s">
        <v>166</v>
      </c>
      <c r="E113" s="79"/>
      <c r="F113" s="105">
        <f>F114+F118</f>
        <v>7317</v>
      </c>
    </row>
    <row r="114" spans="1:6" ht="45">
      <c r="A114" s="79" t="s">
        <v>167</v>
      </c>
      <c r="B114" s="84" t="s">
        <v>57</v>
      </c>
      <c r="C114" s="84" t="s">
        <v>75</v>
      </c>
      <c r="D114" s="79" t="s">
        <v>168</v>
      </c>
      <c r="E114" s="79"/>
      <c r="F114" s="105">
        <f>F115</f>
        <v>6956</v>
      </c>
    </row>
    <row r="115" spans="1:6" ht="30">
      <c r="A115" s="107" t="s">
        <v>250</v>
      </c>
      <c r="B115" s="84" t="s">
        <v>57</v>
      </c>
      <c r="C115" s="84" t="s">
        <v>75</v>
      </c>
      <c r="D115" s="79" t="s">
        <v>169</v>
      </c>
      <c r="E115" s="79"/>
      <c r="F115" s="105">
        <f>F116</f>
        <v>6956</v>
      </c>
    </row>
    <row r="116" spans="1:6" ht="30">
      <c r="A116" s="79" t="s">
        <v>144</v>
      </c>
      <c r="B116" s="84" t="s">
        <v>57</v>
      </c>
      <c r="C116" s="84" t="s">
        <v>75</v>
      </c>
      <c r="D116" s="79" t="s">
        <v>169</v>
      </c>
      <c r="E116" s="79">
        <v>200</v>
      </c>
      <c r="F116" s="105">
        <f>F117</f>
        <v>6956</v>
      </c>
    </row>
    <row r="117" spans="1:6" ht="45">
      <c r="A117" s="79" t="s">
        <v>145</v>
      </c>
      <c r="B117" s="84" t="s">
        <v>57</v>
      </c>
      <c r="C117" s="84" t="s">
        <v>75</v>
      </c>
      <c r="D117" s="79" t="s">
        <v>169</v>
      </c>
      <c r="E117" s="79">
        <v>240</v>
      </c>
      <c r="F117" s="105">
        <v>6956</v>
      </c>
    </row>
    <row r="118" spans="1:6" ht="45">
      <c r="A118" s="79" t="s">
        <v>170</v>
      </c>
      <c r="B118" s="84" t="s">
        <v>57</v>
      </c>
      <c r="C118" s="84" t="s">
        <v>75</v>
      </c>
      <c r="D118" s="79" t="s">
        <v>171</v>
      </c>
      <c r="E118" s="79"/>
      <c r="F118" s="105">
        <f>F119</f>
        <v>361</v>
      </c>
    </row>
    <row r="119" spans="1:6" ht="30">
      <c r="A119" s="107" t="s">
        <v>250</v>
      </c>
      <c r="B119" s="84" t="s">
        <v>57</v>
      </c>
      <c r="C119" s="84" t="s">
        <v>75</v>
      </c>
      <c r="D119" s="79" t="s">
        <v>172</v>
      </c>
      <c r="E119" s="79"/>
      <c r="F119" s="105">
        <f>F120</f>
        <v>361</v>
      </c>
    </row>
    <row r="120" spans="1:6" ht="30">
      <c r="A120" s="79" t="s">
        <v>144</v>
      </c>
      <c r="B120" s="84" t="s">
        <v>57</v>
      </c>
      <c r="C120" s="84" t="s">
        <v>75</v>
      </c>
      <c r="D120" s="79" t="s">
        <v>172</v>
      </c>
      <c r="E120" s="79">
        <v>200</v>
      </c>
      <c r="F120" s="105">
        <f>F121</f>
        <v>361</v>
      </c>
    </row>
    <row r="121" spans="1:6" ht="45">
      <c r="A121" s="79" t="s">
        <v>145</v>
      </c>
      <c r="B121" s="84" t="s">
        <v>57</v>
      </c>
      <c r="C121" s="84" t="s">
        <v>75</v>
      </c>
      <c r="D121" s="79" t="s">
        <v>172</v>
      </c>
      <c r="E121" s="79">
        <v>240</v>
      </c>
      <c r="F121" s="105">
        <v>361</v>
      </c>
    </row>
    <row r="122" spans="1:6" ht="31.5">
      <c r="A122" s="81" t="s">
        <v>265</v>
      </c>
      <c r="B122" s="85" t="s">
        <v>57</v>
      </c>
      <c r="C122" s="85" t="s">
        <v>266</v>
      </c>
      <c r="D122" s="81"/>
      <c r="E122" s="81"/>
      <c r="F122" s="106">
        <f>F123</f>
        <v>85.1</v>
      </c>
    </row>
    <row r="123" spans="1:6" ht="75">
      <c r="A123" s="79" t="s">
        <v>232</v>
      </c>
      <c r="B123" s="84" t="s">
        <v>57</v>
      </c>
      <c r="C123" s="84" t="s">
        <v>266</v>
      </c>
      <c r="D123" s="79" t="s">
        <v>274</v>
      </c>
      <c r="E123" s="79"/>
      <c r="F123" s="105">
        <f>F124</f>
        <v>85.1</v>
      </c>
    </row>
    <row r="124" spans="1:6" ht="45">
      <c r="A124" s="79" t="s">
        <v>275</v>
      </c>
      <c r="B124" s="84" t="s">
        <v>57</v>
      </c>
      <c r="C124" s="84" t="s">
        <v>266</v>
      </c>
      <c r="D124" s="79" t="s">
        <v>276</v>
      </c>
      <c r="E124" s="79"/>
      <c r="F124" s="105">
        <f>F125</f>
        <v>85.1</v>
      </c>
    </row>
    <row r="125" spans="1:6" ht="30">
      <c r="A125" s="79" t="s">
        <v>277</v>
      </c>
      <c r="B125" s="84" t="s">
        <v>57</v>
      </c>
      <c r="C125" s="84" t="s">
        <v>266</v>
      </c>
      <c r="D125" s="79" t="s">
        <v>278</v>
      </c>
      <c r="E125" s="79"/>
      <c r="F125" s="105">
        <f>F126</f>
        <v>85.1</v>
      </c>
    </row>
    <row r="126" spans="1:6" ht="30">
      <c r="A126" s="79" t="s">
        <v>144</v>
      </c>
      <c r="B126" s="84" t="s">
        <v>57</v>
      </c>
      <c r="C126" s="84" t="s">
        <v>266</v>
      </c>
      <c r="D126" s="79" t="s">
        <v>278</v>
      </c>
      <c r="E126" s="79">
        <v>200</v>
      </c>
      <c r="F126" s="105">
        <f>F127</f>
        <v>85.1</v>
      </c>
    </row>
    <row r="127" spans="1:6" ht="45">
      <c r="A127" s="79" t="s">
        <v>145</v>
      </c>
      <c r="B127" s="84" t="s">
        <v>57</v>
      </c>
      <c r="C127" s="84" t="s">
        <v>266</v>
      </c>
      <c r="D127" s="79" t="s">
        <v>278</v>
      </c>
      <c r="E127" s="79">
        <v>240</v>
      </c>
      <c r="F127" s="105">
        <v>85.1</v>
      </c>
    </row>
    <row r="128" spans="1:6" s="53" customFormat="1" ht="18" customHeight="1">
      <c r="A128" s="80" t="s">
        <v>76</v>
      </c>
      <c r="B128" s="80" t="s">
        <v>72</v>
      </c>
      <c r="C128" s="80" t="s">
        <v>52</v>
      </c>
      <c r="D128" s="80"/>
      <c r="E128" s="80"/>
      <c r="F128" s="106">
        <f>F129+F143+F138</f>
        <v>22084.575</v>
      </c>
    </row>
    <row r="129" spans="1:6" ht="18" customHeight="1">
      <c r="A129" s="80" t="s">
        <v>77</v>
      </c>
      <c r="B129" s="80" t="s">
        <v>72</v>
      </c>
      <c r="C129" s="80" t="s">
        <v>51</v>
      </c>
      <c r="D129" s="80"/>
      <c r="E129" s="80"/>
      <c r="F129" s="106">
        <f>F130</f>
        <v>826.3</v>
      </c>
    </row>
    <row r="130" spans="1:6" ht="87" customHeight="1">
      <c r="A130" s="79" t="s">
        <v>235</v>
      </c>
      <c r="B130" s="82" t="s">
        <v>72</v>
      </c>
      <c r="C130" s="82" t="s">
        <v>51</v>
      </c>
      <c r="D130" s="79" t="s">
        <v>149</v>
      </c>
      <c r="E130" s="79"/>
      <c r="F130" s="105">
        <f>F131+F135</f>
        <v>826.3</v>
      </c>
    </row>
    <row r="131" spans="1:6" ht="75">
      <c r="A131" s="79" t="s">
        <v>173</v>
      </c>
      <c r="B131" s="82" t="s">
        <v>72</v>
      </c>
      <c r="C131" s="82" t="s">
        <v>51</v>
      </c>
      <c r="D131" s="79" t="s">
        <v>174</v>
      </c>
      <c r="E131" s="79"/>
      <c r="F131" s="105">
        <f>F132</f>
        <v>437.8</v>
      </c>
    </row>
    <row r="132" spans="1:6" ht="30">
      <c r="A132" s="79" t="s">
        <v>175</v>
      </c>
      <c r="B132" s="82" t="s">
        <v>72</v>
      </c>
      <c r="C132" s="82" t="s">
        <v>51</v>
      </c>
      <c r="D132" s="79" t="s">
        <v>176</v>
      </c>
      <c r="E132" s="79">
        <v>200</v>
      </c>
      <c r="F132" s="105">
        <f>F133</f>
        <v>437.8</v>
      </c>
    </row>
    <row r="133" spans="1:6" ht="45">
      <c r="A133" s="79" t="s">
        <v>145</v>
      </c>
      <c r="B133" s="82" t="s">
        <v>72</v>
      </c>
      <c r="C133" s="82" t="s">
        <v>51</v>
      </c>
      <c r="D133" s="79" t="s">
        <v>176</v>
      </c>
      <c r="E133" s="79">
        <v>240</v>
      </c>
      <c r="F133" s="105">
        <v>437.8</v>
      </c>
    </row>
    <row r="134" spans="1:6" ht="55.5" customHeight="1">
      <c r="A134" s="126" t="s">
        <v>246</v>
      </c>
      <c r="B134" s="123" t="s">
        <v>72</v>
      </c>
      <c r="C134" s="123" t="s">
        <v>51</v>
      </c>
      <c r="D134" s="125" t="s">
        <v>259</v>
      </c>
      <c r="E134" s="79"/>
      <c r="F134" s="105">
        <f>F135</f>
        <v>388.5</v>
      </c>
    </row>
    <row r="135" spans="1:6" ht="18" customHeight="1">
      <c r="A135" s="124" t="s">
        <v>245</v>
      </c>
      <c r="B135" s="123" t="s">
        <v>72</v>
      </c>
      <c r="C135" s="123" t="s">
        <v>51</v>
      </c>
      <c r="D135" s="125" t="s">
        <v>247</v>
      </c>
      <c r="E135" s="79"/>
      <c r="F135" s="105">
        <f>F136</f>
        <v>388.5</v>
      </c>
    </row>
    <row r="136" spans="1:6" ht="30">
      <c r="A136" s="79" t="s">
        <v>175</v>
      </c>
      <c r="B136" s="82" t="s">
        <v>72</v>
      </c>
      <c r="C136" s="82" t="s">
        <v>51</v>
      </c>
      <c r="D136" s="125" t="s">
        <v>247</v>
      </c>
      <c r="E136" s="79">
        <v>200</v>
      </c>
      <c r="F136" s="105">
        <f>F137</f>
        <v>388.5</v>
      </c>
    </row>
    <row r="137" spans="1:6" ht="35.25" customHeight="1">
      <c r="A137" s="79" t="s">
        <v>145</v>
      </c>
      <c r="B137" s="82" t="s">
        <v>72</v>
      </c>
      <c r="C137" s="82" t="s">
        <v>51</v>
      </c>
      <c r="D137" s="125" t="s">
        <v>247</v>
      </c>
      <c r="E137" s="79">
        <v>240</v>
      </c>
      <c r="F137" s="105">
        <v>388.5</v>
      </c>
    </row>
    <row r="138" spans="1:6" ht="15.75">
      <c r="A138" s="81" t="s">
        <v>264</v>
      </c>
      <c r="B138" s="80" t="s">
        <v>72</v>
      </c>
      <c r="C138" s="80" t="s">
        <v>54</v>
      </c>
      <c r="D138" s="81"/>
      <c r="E138" s="81"/>
      <c r="F138" s="106">
        <f>F139</f>
        <v>300</v>
      </c>
    </row>
    <row r="139" spans="1:6" ht="15">
      <c r="A139" s="79" t="s">
        <v>94</v>
      </c>
      <c r="B139" s="82" t="s">
        <v>72</v>
      </c>
      <c r="C139" s="82" t="s">
        <v>54</v>
      </c>
      <c r="D139" s="79"/>
      <c r="E139" s="79"/>
      <c r="F139" s="105">
        <f>F140</f>
        <v>300</v>
      </c>
    </row>
    <row r="140" spans="1:6" ht="30">
      <c r="A140" s="79" t="s">
        <v>272</v>
      </c>
      <c r="B140" s="82" t="s">
        <v>72</v>
      </c>
      <c r="C140" s="82" t="s">
        <v>54</v>
      </c>
      <c r="D140" s="79" t="s">
        <v>273</v>
      </c>
      <c r="E140" s="79"/>
      <c r="F140" s="105">
        <f>F141</f>
        <v>300</v>
      </c>
    </row>
    <row r="141" spans="1:6" ht="30">
      <c r="A141" s="79" t="s">
        <v>175</v>
      </c>
      <c r="B141" s="82" t="s">
        <v>72</v>
      </c>
      <c r="C141" s="82" t="s">
        <v>54</v>
      </c>
      <c r="D141" s="79" t="s">
        <v>273</v>
      </c>
      <c r="E141" s="79">
        <v>200</v>
      </c>
      <c r="F141" s="105">
        <f>F142</f>
        <v>300</v>
      </c>
    </row>
    <row r="142" spans="1:6" ht="45">
      <c r="A142" s="79" t="s">
        <v>145</v>
      </c>
      <c r="B142" s="82" t="s">
        <v>72</v>
      </c>
      <c r="C142" s="82" t="s">
        <v>54</v>
      </c>
      <c r="D142" s="79" t="s">
        <v>273</v>
      </c>
      <c r="E142" s="136">
        <v>240</v>
      </c>
      <c r="F142" s="105">
        <v>300</v>
      </c>
    </row>
    <row r="143" spans="1:6" ht="15.75">
      <c r="A143" s="81" t="s">
        <v>78</v>
      </c>
      <c r="B143" s="85" t="s">
        <v>72</v>
      </c>
      <c r="C143" s="85" t="s">
        <v>55</v>
      </c>
      <c r="D143" s="81"/>
      <c r="E143" s="81"/>
      <c r="F143" s="106">
        <f>F144</f>
        <v>20958.275</v>
      </c>
    </row>
    <row r="144" spans="1:6" s="45" customFormat="1" ht="49.5" customHeight="1">
      <c r="A144" s="79" t="s">
        <v>236</v>
      </c>
      <c r="B144" s="84" t="s">
        <v>72</v>
      </c>
      <c r="C144" s="84" t="s">
        <v>55</v>
      </c>
      <c r="D144" s="79" t="s">
        <v>177</v>
      </c>
      <c r="E144" s="79"/>
      <c r="F144" s="105">
        <f>F145</f>
        <v>20958.275</v>
      </c>
    </row>
    <row r="145" spans="1:6" ht="45">
      <c r="A145" s="79" t="s">
        <v>178</v>
      </c>
      <c r="B145" s="84" t="s">
        <v>72</v>
      </c>
      <c r="C145" s="84" t="s">
        <v>55</v>
      </c>
      <c r="D145" s="109" t="s">
        <v>179</v>
      </c>
      <c r="E145" s="79"/>
      <c r="F145" s="105">
        <f>F146+F149+F152</f>
        <v>20958.275</v>
      </c>
    </row>
    <row r="146" spans="1:6" ht="33">
      <c r="A146" s="108" t="s">
        <v>216</v>
      </c>
      <c r="B146" s="84" t="s">
        <v>72</v>
      </c>
      <c r="C146" s="84" t="s">
        <v>55</v>
      </c>
      <c r="D146" s="109" t="s">
        <v>180</v>
      </c>
      <c r="E146" s="79"/>
      <c r="F146" s="105">
        <f>F147</f>
        <v>19114.4</v>
      </c>
    </row>
    <row r="147" spans="1:6" s="51" customFormat="1" ht="30">
      <c r="A147" s="79" t="s">
        <v>144</v>
      </c>
      <c r="B147" s="84" t="s">
        <v>72</v>
      </c>
      <c r="C147" s="84" t="s">
        <v>55</v>
      </c>
      <c r="D147" s="109" t="s">
        <v>180</v>
      </c>
      <c r="E147" s="79">
        <v>200</v>
      </c>
      <c r="F147" s="105">
        <f>F148</f>
        <v>19114.4</v>
      </c>
    </row>
    <row r="148" spans="1:6" ht="45">
      <c r="A148" s="79" t="s">
        <v>145</v>
      </c>
      <c r="B148" s="84" t="s">
        <v>72</v>
      </c>
      <c r="C148" s="84" t="s">
        <v>55</v>
      </c>
      <c r="D148" s="109" t="s">
        <v>180</v>
      </c>
      <c r="E148" s="79">
        <v>240</v>
      </c>
      <c r="F148" s="105">
        <v>19114.4</v>
      </c>
    </row>
    <row r="149" spans="1:6" ht="33.75" customHeight="1">
      <c r="A149" s="130" t="s">
        <v>251</v>
      </c>
      <c r="B149" s="84" t="s">
        <v>72</v>
      </c>
      <c r="C149" s="84" t="s">
        <v>55</v>
      </c>
      <c r="D149" s="79" t="s">
        <v>217</v>
      </c>
      <c r="E149" s="79"/>
      <c r="F149" s="105">
        <f>F150</f>
        <v>989</v>
      </c>
    </row>
    <row r="150" spans="1:6" ht="15" customHeight="1">
      <c r="A150" s="79" t="s">
        <v>144</v>
      </c>
      <c r="B150" s="84" t="s">
        <v>72</v>
      </c>
      <c r="C150" s="84" t="s">
        <v>55</v>
      </c>
      <c r="D150" s="79" t="s">
        <v>217</v>
      </c>
      <c r="E150" s="79">
        <v>200</v>
      </c>
      <c r="F150" s="105">
        <f>F151</f>
        <v>989</v>
      </c>
    </row>
    <row r="151" spans="1:6" ht="15" customHeight="1">
      <c r="A151" s="79" t="s">
        <v>145</v>
      </c>
      <c r="B151" s="84" t="s">
        <v>72</v>
      </c>
      <c r="C151" s="84" t="s">
        <v>55</v>
      </c>
      <c r="D151" s="79" t="s">
        <v>217</v>
      </c>
      <c r="E151" s="79">
        <v>240</v>
      </c>
      <c r="F151" s="105">
        <v>989</v>
      </c>
    </row>
    <row r="152" spans="1:6" ht="79.5" customHeight="1">
      <c r="A152" s="79" t="s">
        <v>257</v>
      </c>
      <c r="B152" s="84" t="s">
        <v>72</v>
      </c>
      <c r="C152" s="84" t="s">
        <v>55</v>
      </c>
      <c r="D152" s="79" t="s">
        <v>258</v>
      </c>
      <c r="E152" s="79"/>
      <c r="F152" s="105">
        <f>F153</f>
        <v>854.875</v>
      </c>
    </row>
    <row r="153" spans="1:6" ht="40.5" customHeight="1">
      <c r="A153" s="79" t="s">
        <v>256</v>
      </c>
      <c r="B153" s="84" t="s">
        <v>72</v>
      </c>
      <c r="C153" s="84" t="s">
        <v>55</v>
      </c>
      <c r="D153" s="129" t="s">
        <v>255</v>
      </c>
      <c r="E153" s="79"/>
      <c r="F153" s="105">
        <f>F154</f>
        <v>854.875</v>
      </c>
    </row>
    <row r="154" spans="1:6" ht="15" customHeight="1">
      <c r="A154" s="79" t="s">
        <v>144</v>
      </c>
      <c r="B154" s="84" t="s">
        <v>72</v>
      </c>
      <c r="C154" s="84" t="s">
        <v>55</v>
      </c>
      <c r="D154" s="129" t="s">
        <v>255</v>
      </c>
      <c r="E154" s="79">
        <v>200</v>
      </c>
      <c r="F154" s="105">
        <f>F155</f>
        <v>854.875</v>
      </c>
    </row>
    <row r="155" spans="1:6" ht="15" customHeight="1">
      <c r="A155" s="79" t="s">
        <v>145</v>
      </c>
      <c r="B155" s="84" t="s">
        <v>72</v>
      </c>
      <c r="C155" s="84" t="s">
        <v>55</v>
      </c>
      <c r="D155" s="129" t="s">
        <v>255</v>
      </c>
      <c r="E155" s="79">
        <v>240</v>
      </c>
      <c r="F155" s="105">
        <v>854.875</v>
      </c>
    </row>
    <row r="156" spans="1:6" ht="15" customHeight="1">
      <c r="A156" s="81" t="s">
        <v>181</v>
      </c>
      <c r="B156" s="85" t="s">
        <v>73</v>
      </c>
      <c r="C156" s="85" t="s">
        <v>52</v>
      </c>
      <c r="D156" s="81"/>
      <c r="E156" s="81"/>
      <c r="F156" s="106">
        <f aca="true" t="shared" si="0" ref="F156:F161">F157</f>
        <v>161</v>
      </c>
    </row>
    <row r="157" spans="1:6" ht="15" customHeight="1">
      <c r="A157" s="79" t="s">
        <v>80</v>
      </c>
      <c r="B157" s="84" t="s">
        <v>73</v>
      </c>
      <c r="C157" s="84" t="s">
        <v>73</v>
      </c>
      <c r="D157" s="79"/>
      <c r="E157" s="79"/>
      <c r="F157" s="105">
        <f t="shared" si="0"/>
        <v>161</v>
      </c>
    </row>
    <row r="158" spans="1:6" ht="60">
      <c r="A158" s="79" t="s">
        <v>237</v>
      </c>
      <c r="B158" s="84" t="s">
        <v>73</v>
      </c>
      <c r="C158" s="84" t="s">
        <v>73</v>
      </c>
      <c r="D158" s="79" t="s">
        <v>182</v>
      </c>
      <c r="E158" s="79"/>
      <c r="F158" s="105">
        <f t="shared" si="0"/>
        <v>161</v>
      </c>
    </row>
    <row r="159" spans="1:6" ht="75">
      <c r="A159" s="79" t="s">
        <v>183</v>
      </c>
      <c r="B159" s="84" t="s">
        <v>73</v>
      </c>
      <c r="C159" s="84" t="s">
        <v>73</v>
      </c>
      <c r="D159" s="79" t="s">
        <v>184</v>
      </c>
      <c r="E159" s="79"/>
      <c r="F159" s="105">
        <f t="shared" si="0"/>
        <v>161</v>
      </c>
    </row>
    <row r="160" spans="1:6" ht="75">
      <c r="A160" s="79" t="s">
        <v>146</v>
      </c>
      <c r="B160" s="84" t="s">
        <v>73</v>
      </c>
      <c r="C160" s="84" t="s">
        <v>73</v>
      </c>
      <c r="D160" s="79" t="s">
        <v>185</v>
      </c>
      <c r="E160" s="79"/>
      <c r="F160" s="105">
        <f t="shared" si="0"/>
        <v>161</v>
      </c>
    </row>
    <row r="161" spans="1:6" ht="15">
      <c r="A161" s="79" t="s">
        <v>100</v>
      </c>
      <c r="B161" s="84" t="s">
        <v>73</v>
      </c>
      <c r="C161" s="84" t="s">
        <v>73</v>
      </c>
      <c r="D161" s="79" t="s">
        <v>185</v>
      </c>
      <c r="E161" s="79">
        <v>500</v>
      </c>
      <c r="F161" s="105">
        <f t="shared" si="0"/>
        <v>161</v>
      </c>
    </row>
    <row r="162" spans="1:6" ht="15">
      <c r="A162" s="79" t="s">
        <v>42</v>
      </c>
      <c r="B162" s="84" t="s">
        <v>73</v>
      </c>
      <c r="C162" s="84" t="s">
        <v>73</v>
      </c>
      <c r="D162" s="79" t="s">
        <v>185</v>
      </c>
      <c r="E162" s="79">
        <v>540</v>
      </c>
      <c r="F162" s="105">
        <v>161</v>
      </c>
    </row>
    <row r="163" spans="1:6" ht="15.75">
      <c r="A163" s="81" t="s">
        <v>186</v>
      </c>
      <c r="B163" s="85" t="s">
        <v>82</v>
      </c>
      <c r="C163" s="85" t="s">
        <v>52</v>
      </c>
      <c r="D163" s="81"/>
      <c r="E163" s="81"/>
      <c r="F163" s="106">
        <f>F164</f>
        <v>2313</v>
      </c>
    </row>
    <row r="164" spans="1:6" ht="15">
      <c r="A164" s="79" t="s">
        <v>83</v>
      </c>
      <c r="B164" s="84" t="s">
        <v>82</v>
      </c>
      <c r="C164" s="84" t="s">
        <v>51</v>
      </c>
      <c r="D164" s="79"/>
      <c r="E164" s="79"/>
      <c r="F164" s="105">
        <f>F165</f>
        <v>2313</v>
      </c>
    </row>
    <row r="165" spans="1:6" ht="15">
      <c r="A165" s="79" t="s">
        <v>94</v>
      </c>
      <c r="B165" s="131" t="s">
        <v>82</v>
      </c>
      <c r="C165" s="131" t="s">
        <v>51</v>
      </c>
      <c r="D165" s="123" t="s">
        <v>95</v>
      </c>
      <c r="E165" s="79"/>
      <c r="F165" s="105">
        <f>F166</f>
        <v>2313</v>
      </c>
    </row>
    <row r="166" spans="1:6" ht="75">
      <c r="A166" s="79" t="s">
        <v>146</v>
      </c>
      <c r="B166" s="84" t="s">
        <v>82</v>
      </c>
      <c r="C166" s="84" t="s">
        <v>51</v>
      </c>
      <c r="D166" s="79" t="s">
        <v>147</v>
      </c>
      <c r="E166" s="79"/>
      <c r="F166" s="105">
        <f>F167</f>
        <v>2313</v>
      </c>
    </row>
    <row r="167" spans="1:6" ht="15">
      <c r="A167" s="79" t="s">
        <v>100</v>
      </c>
      <c r="B167" s="84" t="s">
        <v>82</v>
      </c>
      <c r="C167" s="84" t="s">
        <v>51</v>
      </c>
      <c r="D167" s="79" t="s">
        <v>147</v>
      </c>
      <c r="E167" s="79">
        <v>500</v>
      </c>
      <c r="F167" s="105">
        <f>F168</f>
        <v>2313</v>
      </c>
    </row>
    <row r="168" spans="1:6" ht="15">
      <c r="A168" s="79" t="s">
        <v>42</v>
      </c>
      <c r="B168" s="84" t="s">
        <v>82</v>
      </c>
      <c r="C168" s="84" t="s">
        <v>51</v>
      </c>
      <c r="D168" s="79" t="s">
        <v>147</v>
      </c>
      <c r="E168" s="79">
        <v>540</v>
      </c>
      <c r="F168" s="105">
        <v>2313</v>
      </c>
    </row>
    <row r="169" spans="1:6" ht="15.75">
      <c r="A169" s="81" t="s">
        <v>187</v>
      </c>
      <c r="B169" s="85" t="s">
        <v>68</v>
      </c>
      <c r="C169" s="85" t="s">
        <v>52</v>
      </c>
      <c r="D169" s="81"/>
      <c r="E169" s="81"/>
      <c r="F169" s="106">
        <f>F170+F175</f>
        <v>383</v>
      </c>
    </row>
    <row r="170" spans="1:6" ht="15.75">
      <c r="A170" s="81" t="s">
        <v>85</v>
      </c>
      <c r="B170" s="85">
        <v>10</v>
      </c>
      <c r="C170" s="85" t="s">
        <v>51</v>
      </c>
      <c r="D170" s="81"/>
      <c r="E170" s="81"/>
      <c r="F170" s="106">
        <f>F171</f>
        <v>283</v>
      </c>
    </row>
    <row r="171" spans="1:6" s="63" customFormat="1" ht="60">
      <c r="A171" s="79" t="s">
        <v>231</v>
      </c>
      <c r="B171" s="84">
        <v>10</v>
      </c>
      <c r="C171" s="84" t="s">
        <v>51</v>
      </c>
      <c r="D171" s="79" t="s">
        <v>139</v>
      </c>
      <c r="E171" s="79"/>
      <c r="F171" s="105">
        <f>F172</f>
        <v>283</v>
      </c>
    </row>
    <row r="172" spans="1:6" s="63" customFormat="1" ht="45">
      <c r="A172" s="107" t="s">
        <v>252</v>
      </c>
      <c r="B172" s="84">
        <v>10</v>
      </c>
      <c r="C172" s="84" t="s">
        <v>51</v>
      </c>
      <c r="D172" s="79" t="s">
        <v>188</v>
      </c>
      <c r="E172" s="79"/>
      <c r="F172" s="105">
        <f>F173</f>
        <v>283</v>
      </c>
    </row>
    <row r="173" spans="1:6" ht="30">
      <c r="A173" s="79" t="s">
        <v>99</v>
      </c>
      <c r="B173" s="84">
        <v>10</v>
      </c>
      <c r="C173" s="84" t="s">
        <v>51</v>
      </c>
      <c r="D173" s="79" t="s">
        <v>188</v>
      </c>
      <c r="E173" s="79">
        <v>300</v>
      </c>
      <c r="F173" s="105">
        <f>F174</f>
        <v>283</v>
      </c>
    </row>
    <row r="174" spans="1:6" ht="30">
      <c r="A174" s="107" t="s">
        <v>253</v>
      </c>
      <c r="B174" s="84">
        <v>10</v>
      </c>
      <c r="C174" s="84" t="s">
        <v>51</v>
      </c>
      <c r="D174" s="79" t="s">
        <v>188</v>
      </c>
      <c r="E174" s="79">
        <v>310</v>
      </c>
      <c r="F174" s="105">
        <v>283</v>
      </c>
    </row>
    <row r="175" spans="1:6" ht="63">
      <c r="A175" s="151" t="s">
        <v>292</v>
      </c>
      <c r="B175" s="152">
        <v>10</v>
      </c>
      <c r="C175" s="153" t="s">
        <v>55</v>
      </c>
      <c r="D175" s="154"/>
      <c r="E175" s="154"/>
      <c r="F175" s="105">
        <f>F176</f>
        <v>100</v>
      </c>
    </row>
    <row r="176" spans="1:6" ht="30">
      <c r="A176" s="118" t="s">
        <v>290</v>
      </c>
      <c r="B176" s="109">
        <v>10</v>
      </c>
      <c r="C176" s="155" t="s">
        <v>55</v>
      </c>
      <c r="D176" s="156" t="s">
        <v>291</v>
      </c>
      <c r="E176" s="156"/>
      <c r="F176" s="105">
        <f>F177</f>
        <v>100</v>
      </c>
    </row>
    <row r="177" spans="1:6" ht="30">
      <c r="A177" s="157" t="s">
        <v>144</v>
      </c>
      <c r="B177" s="109">
        <v>10</v>
      </c>
      <c r="C177" s="155" t="s">
        <v>55</v>
      </c>
      <c r="D177" s="156" t="s">
        <v>291</v>
      </c>
      <c r="E177" s="118">
        <v>200</v>
      </c>
      <c r="F177" s="105">
        <f>F178</f>
        <v>100</v>
      </c>
    </row>
    <row r="178" spans="1:6" ht="45">
      <c r="A178" s="118" t="s">
        <v>145</v>
      </c>
      <c r="B178" s="109">
        <v>10</v>
      </c>
      <c r="C178" s="155" t="s">
        <v>55</v>
      </c>
      <c r="D178" s="156" t="s">
        <v>291</v>
      </c>
      <c r="E178" s="118">
        <v>240</v>
      </c>
      <c r="F178" s="105">
        <v>100</v>
      </c>
    </row>
    <row r="179" spans="1:6" ht="15.75">
      <c r="A179" s="81" t="s">
        <v>189</v>
      </c>
      <c r="B179" s="85">
        <v>11</v>
      </c>
      <c r="C179" s="85" t="s">
        <v>52</v>
      </c>
      <c r="D179" s="81"/>
      <c r="E179" s="81"/>
      <c r="F179" s="106">
        <f>F180</f>
        <v>2966</v>
      </c>
    </row>
    <row r="180" spans="1:6" ht="15.75">
      <c r="A180" s="81" t="s">
        <v>112</v>
      </c>
      <c r="B180" s="85">
        <v>11</v>
      </c>
      <c r="C180" s="85" t="s">
        <v>54</v>
      </c>
      <c r="D180" s="81"/>
      <c r="E180" s="81"/>
      <c r="F180" s="106">
        <f>F182</f>
        <v>2966</v>
      </c>
    </row>
    <row r="181" spans="1:6" ht="15.75">
      <c r="A181" s="79" t="s">
        <v>94</v>
      </c>
      <c r="B181" s="131">
        <v>11</v>
      </c>
      <c r="C181" s="131" t="s">
        <v>54</v>
      </c>
      <c r="D181" s="123" t="s">
        <v>95</v>
      </c>
      <c r="E181" s="81"/>
      <c r="F181" s="106">
        <f>F182</f>
        <v>2966</v>
      </c>
    </row>
    <row r="182" spans="1:6" ht="75">
      <c r="A182" s="79" t="s">
        <v>146</v>
      </c>
      <c r="B182" s="84">
        <v>11</v>
      </c>
      <c r="C182" s="84" t="s">
        <v>54</v>
      </c>
      <c r="D182" s="79" t="s">
        <v>147</v>
      </c>
      <c r="E182" s="79"/>
      <c r="F182" s="105">
        <f>F183</f>
        <v>2966</v>
      </c>
    </row>
    <row r="183" spans="1:6" ht="15">
      <c r="A183" s="79" t="s">
        <v>100</v>
      </c>
      <c r="B183" s="84">
        <v>11</v>
      </c>
      <c r="C183" s="84" t="s">
        <v>54</v>
      </c>
      <c r="D183" s="79" t="s">
        <v>147</v>
      </c>
      <c r="E183" s="79">
        <v>500</v>
      </c>
      <c r="F183" s="105">
        <f>F184</f>
        <v>2966</v>
      </c>
    </row>
    <row r="184" spans="1:6" ht="15">
      <c r="A184" s="79" t="s">
        <v>42</v>
      </c>
      <c r="B184" s="84">
        <v>11</v>
      </c>
      <c r="C184" s="84" t="s">
        <v>54</v>
      </c>
      <c r="D184" s="79" t="s">
        <v>147</v>
      </c>
      <c r="E184" s="79">
        <v>540</v>
      </c>
      <c r="F184" s="105">
        <v>2966</v>
      </c>
    </row>
    <row r="185" spans="1:6" ht="15.75">
      <c r="A185" s="81" t="s">
        <v>190</v>
      </c>
      <c r="B185" s="81"/>
      <c r="C185" s="81"/>
      <c r="D185" s="81"/>
      <c r="E185" s="81"/>
      <c r="F185" s="106">
        <f>F13+F65+F76+F101+F128+F156+F163+F169+F179</f>
        <v>65241.675</v>
      </c>
    </row>
  </sheetData>
  <sheetProtection selectLockedCells="1" selectUnlockedCells="1"/>
  <autoFilter ref="A12:G185"/>
  <mergeCells count="6">
    <mergeCell ref="A1:F1"/>
    <mergeCell ref="A5:F5"/>
    <mergeCell ref="A6:F6"/>
    <mergeCell ref="A7:F7"/>
    <mergeCell ref="A8:F8"/>
    <mergeCell ref="A9:F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37.00390625" style="0" customWidth="1"/>
    <col min="3" max="3" width="36.00390625" style="0" customWidth="1"/>
    <col min="4" max="4" width="27.421875" style="0" customWidth="1"/>
  </cols>
  <sheetData>
    <row r="1" spans="1:4" ht="12.75">
      <c r="A1" s="159"/>
      <c r="B1" s="160"/>
      <c r="C1" s="159"/>
      <c r="D1" s="161"/>
    </row>
    <row r="2" spans="1:4" ht="12.75">
      <c r="A2" s="159"/>
      <c r="B2" s="160"/>
      <c r="C2" s="159"/>
      <c r="D2" s="161"/>
    </row>
    <row r="3" spans="1:4" ht="12.75">
      <c r="A3" s="159"/>
      <c r="B3" s="160"/>
      <c r="C3" s="159"/>
      <c r="D3" s="161"/>
    </row>
    <row r="4" spans="1:4" ht="12.75">
      <c r="A4" s="159"/>
      <c r="B4" s="160"/>
      <c r="C4" s="159"/>
      <c r="D4" s="161"/>
    </row>
    <row r="5" spans="1:4" ht="12.75">
      <c r="A5" s="159"/>
      <c r="B5" s="160"/>
      <c r="C5" s="159"/>
      <c r="D5" s="161"/>
    </row>
    <row r="6" spans="1:4" ht="15.75">
      <c r="A6" s="196" t="s">
        <v>293</v>
      </c>
      <c r="B6" s="196"/>
      <c r="C6" s="196"/>
      <c r="D6" s="196"/>
    </row>
    <row r="7" spans="1:4" ht="15.75">
      <c r="A7" s="196" t="s">
        <v>294</v>
      </c>
      <c r="B7" s="196"/>
      <c r="C7" s="196"/>
      <c r="D7" s="196"/>
    </row>
    <row r="8" spans="1:4" ht="15.75">
      <c r="A8" s="198" t="s">
        <v>295</v>
      </c>
      <c r="B8" s="198"/>
      <c r="C8" s="198"/>
      <c r="D8" s="198"/>
    </row>
    <row r="9" spans="1:4" ht="31.5">
      <c r="A9" s="19" t="s">
        <v>296</v>
      </c>
      <c r="B9" s="162" t="s">
        <v>297</v>
      </c>
      <c r="C9" s="163" t="s">
        <v>298</v>
      </c>
      <c r="D9" s="164" t="s">
        <v>299</v>
      </c>
    </row>
    <row r="10" spans="1:4" ht="31.5" customHeight="1">
      <c r="A10" s="165"/>
      <c r="B10" s="166" t="s">
        <v>300</v>
      </c>
      <c r="C10" s="165"/>
      <c r="D10" s="167">
        <f>D11+D12+D13+D14+D15+D16+D17</f>
        <v>58482.075000000004</v>
      </c>
    </row>
    <row r="11" spans="1:4" ht="78.75" customHeight="1">
      <c r="A11" s="168" t="s">
        <v>301</v>
      </c>
      <c r="B11" s="79" t="s">
        <v>302</v>
      </c>
      <c r="C11" s="79" t="s">
        <v>199</v>
      </c>
      <c r="D11" s="169">
        <f>'Приложение 4'!F15+'Приложение 4'!F20+'Приложение 4'!F37+'Приложение 4'!F171+'Приложение 4'!F175</f>
        <v>20132.6</v>
      </c>
    </row>
    <row r="12" spans="1:4" ht="110.25" customHeight="1">
      <c r="A12" s="168" t="s">
        <v>303</v>
      </c>
      <c r="B12" s="170" t="s">
        <v>304</v>
      </c>
      <c r="C12" s="79" t="s">
        <v>199</v>
      </c>
      <c r="D12" s="169">
        <f>'Приложение 4'!F44+'Приложение 4'!F130</f>
        <v>3308</v>
      </c>
    </row>
    <row r="13" spans="1:4" ht="105" customHeight="1">
      <c r="A13" s="168" t="s">
        <v>305</v>
      </c>
      <c r="B13" s="79" t="s">
        <v>306</v>
      </c>
      <c r="C13" s="79" t="s">
        <v>199</v>
      </c>
      <c r="D13" s="169">
        <f>'Приложение 4'!F65</f>
        <v>2104.7</v>
      </c>
    </row>
    <row r="14" spans="1:4" ht="89.25" customHeight="1">
      <c r="A14" s="168" t="s">
        <v>307</v>
      </c>
      <c r="B14" s="79" t="s">
        <v>308</v>
      </c>
      <c r="C14" s="79" t="s">
        <v>199</v>
      </c>
      <c r="D14" s="169">
        <f>'Приложение 4'!F76</f>
        <v>1733.5</v>
      </c>
    </row>
    <row r="15" spans="1:4" ht="87" customHeight="1">
      <c r="A15" s="171" t="s">
        <v>309</v>
      </c>
      <c r="B15" s="79" t="s">
        <v>310</v>
      </c>
      <c r="C15" s="79" t="s">
        <v>199</v>
      </c>
      <c r="D15" s="172">
        <f>'Приложение 4'!F112</f>
        <v>7317</v>
      </c>
    </row>
    <row r="16" spans="1:4" ht="84.75" customHeight="1">
      <c r="A16" s="171" t="s">
        <v>311</v>
      </c>
      <c r="B16" s="79" t="s">
        <v>312</v>
      </c>
      <c r="C16" s="79" t="s">
        <v>199</v>
      </c>
      <c r="D16" s="172">
        <f>'Приложение 4'!F144</f>
        <v>20958.275</v>
      </c>
    </row>
    <row r="17" spans="1:4" ht="102.75" customHeight="1">
      <c r="A17" s="168" t="s">
        <v>313</v>
      </c>
      <c r="B17" s="79" t="s">
        <v>314</v>
      </c>
      <c r="C17" s="79" t="s">
        <v>199</v>
      </c>
      <c r="D17" s="169">
        <f>'Приложение 4'!F107+'Приложение 4'!F156</f>
        <v>2928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2023-06-15T06:26:32Z</cp:lastPrinted>
  <dcterms:created xsi:type="dcterms:W3CDTF">2021-10-27T10:18:02Z</dcterms:created>
  <dcterms:modified xsi:type="dcterms:W3CDTF">2023-06-15T06:27:19Z</dcterms:modified>
  <cp:category/>
  <cp:version/>
  <cp:contentType/>
  <cp:contentStatus/>
</cp:coreProperties>
</file>