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6"/>
  </bookViews>
  <sheets>
    <sheet name="Приложение 1" sheetId="1" r:id="rId1"/>
    <sheet name=" приложение 2доходы" sheetId="2" r:id="rId2"/>
    <sheet name="Приложение4" sheetId="3" r:id="rId3"/>
    <sheet name="Приложение 6" sheetId="4" r:id="rId4"/>
    <sheet name="Приложение 5" sheetId="5" r:id="rId5"/>
    <sheet name="Приложение 7" sheetId="6" r:id="rId6"/>
    <sheet name="Приложение 3" sheetId="7" r:id="rId7"/>
  </sheets>
  <definedNames>
    <definedName name="_xlnm._FilterDatabase" localSheetId="4" hidden="1">'Приложение 5'!$A$12:$G$209</definedName>
    <definedName name="_xlnm._FilterDatabase" localSheetId="3" hidden="1">'Приложение 6'!$A$13:$H$211</definedName>
    <definedName name="Excel_BuiltIn_Print_Area" localSheetId="0">'Приложение 1'!$A$1:$C$14</definedName>
    <definedName name="Excel_BuiltIn_Print_Area" localSheetId="4">'Приложение 5'!$A$1:$F$209</definedName>
    <definedName name="Excel_BuiltIn_Print_Area" localSheetId="3">'Приложение 6'!$A$1:$G$211</definedName>
    <definedName name="Excel_BuiltIn_Print_Area" localSheetId="2">'Приложение4'!$A$1:$D$38</definedName>
    <definedName name="OLE_LINK214" localSheetId="4">'Приложение 5'!$A$107</definedName>
    <definedName name="OLE_LINK214" localSheetId="3">'Приложение 6'!$A$109</definedName>
    <definedName name="_xlnm.Print_Area" localSheetId="0">'Приложение 1'!$A$1:$C$14</definedName>
    <definedName name="_xlnm.Print_Area" localSheetId="4">'Приложение 5'!$A$1:$F$209</definedName>
    <definedName name="_xlnm.Print_Area" localSheetId="3">'Приложение 6'!$A$1:$G$211</definedName>
    <definedName name="_xlnm.Print_Area" localSheetId="2">'Приложение4'!$A$1:$D$38</definedName>
  </definedNames>
  <calcPr fullCalcOnLoad="1"/>
</workbook>
</file>

<file path=xl/sharedStrings.xml><?xml version="1.0" encoding="utf-8"?>
<sst xmlns="http://schemas.openxmlformats.org/spreadsheetml/2006/main" count="1969" uniqueCount="328">
  <si>
    <t xml:space="preserve">Источники финансирования дефицита бюджета </t>
  </si>
  <si>
    <t>Наименование источника</t>
  </si>
  <si>
    <t>Код бюджетной классификации</t>
  </si>
  <si>
    <t>Сумма,         тыс. руб.</t>
  </si>
  <si>
    <t>Источники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</si>
  <si>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</si>
  <si>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</si>
  <si>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Наименование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</si>
  <si>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</si>
  <si>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</si>
  <si>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</si>
  <si>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</si>
  <si>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</si>
  <si>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</si>
  <si>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1 08 00000 00 0000 000</t>
  </si>
  <si>
    <t>ГОСУДАРСТВЕННАЯ ПОШЛИНА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</si>
  <si>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</si>
  <si>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</si>
  <si>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</si>
  <si>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</si>
  <si>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</si>
  <si>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</si>
  <si>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</si>
  <si>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</si>
  <si>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</si>
  <si>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</si>
  <si>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</si>
  <si>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</si>
  <si>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</si>
  <si>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</si>
  <si>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 xml:space="preserve"> 1 16 00000 00 0000 000</t>
  </si>
  <si>
    <t>ШТРАФЫ, САНКЦИИ, ВОЗМЕЩЕНИЕ УЩЕРБА</t>
  </si>
  <si>
    <t xml:space="preserve"> 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</si>
  <si>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</si>
  <si>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</si>
  <si>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</si>
  <si>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2 02 10000 00 0000 150</t>
  </si>
  <si>
    <t xml:space="preserve">Дотации бюджетам бюджетной системы Российской Федерации </t>
  </si>
  <si>
    <t xml:space="preserve"> 2 02 30000 00 0000 150</t>
  </si>
  <si>
    <t xml:space="preserve">Субвенции бюджетам бюджетной системы Российской Федерации </t>
  </si>
  <si>
    <t xml:space="preserve"> 2 02 40000 00 0000 150</t>
  </si>
  <si>
    <t>Иные межбюджетные трансферты</t>
  </si>
  <si>
    <t>ВСЕГО ДОХОДОВ</t>
  </si>
  <si>
    <t xml:space="preserve">Распределение бюджетных ассигнований </t>
  </si>
  <si>
    <t xml:space="preserve"> по разделам и подразделам классификации расходов бюджета</t>
  </si>
  <si>
    <t>Наименование</t>
  </si>
  <si>
    <t>Рз</t>
  </si>
  <si>
    <t>ПР</t>
  </si>
  <si>
    <t>Сумма,
тыс. руб.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</si>
  <si>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</si>
  <si>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</si>
  <si>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</si>
  <si>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</si>
  <si>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</si>
  <si>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</si>
  <si>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</si>
  <si>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</si>
  <si>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</si>
  <si>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</si>
  <si>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</si>
  <si>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</si>
  <si>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</si>
  <si>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</si>
  <si>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ОБОРОНА 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</si>
  <si>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</si>
  <si>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</si>
  <si>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</si>
  <si>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</si>
  <si>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</si>
  <si>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</si>
  <si>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</si>
  <si>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05</t>
  </si>
  <si>
    <t>07</t>
  </si>
  <si>
    <t>Дорожное хозяйство (дорожные фонды)</t>
  </si>
  <si>
    <t>09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</si>
  <si>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</si>
  <si>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</si>
  <si>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</si>
  <si>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</si>
  <si>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</si>
  <si>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</si>
  <si>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</si>
  <si>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</si>
  <si>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</si>
  <si>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</si>
  <si>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 xml:space="preserve">ФИЗИЧЕСКАЯ КУЛЬТУРА И СПОРТ </t>
  </si>
  <si>
    <t xml:space="preserve">Массовый спорт </t>
  </si>
  <si>
    <t>ВСЕГО РАСХОДОВ</t>
  </si>
  <si>
    <t xml:space="preserve">Распределение бюджетных ассигнований по разделам, подразделам,  </t>
  </si>
  <si>
    <t>видов расходов классификации расходов бюджета муниципального образования</t>
  </si>
  <si>
    <t>Пр</t>
  </si>
  <si>
    <t>ЦСР</t>
  </si>
  <si>
    <t>ВР</t>
  </si>
  <si>
    <t>Непрограммные мероприятия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</si>
  <si>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</si>
  <si>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</si>
  <si>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</si>
  <si>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</si>
  <si>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</si>
  <si>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</si>
  <si>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</si>
  <si>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800</t>
  </si>
  <si>
    <t>99 0 00 70111</t>
  </si>
  <si>
    <t>Резервные средства</t>
  </si>
  <si>
    <t>870</t>
  </si>
  <si>
    <t>Выполнение других обязательств органов местного самоуправления</t>
  </si>
  <si>
    <t>Опубликование муниципальных правовых актов, иной официальной информации в печатном СМИ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</si>
  <si>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</si>
  <si>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</si>
  <si>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</si>
  <si>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Мероприятие «Поддержание в постоянной готовности систем оповещения для передачи сигналов оповещения и экстренной информации органов управления РСЧС и населения о наступлении ЧС»</t>
  </si>
  <si>
    <t>Массовый спорт</t>
  </si>
  <si>
    <t>066 01 05 00 00 00 0000 000</t>
  </si>
  <si>
    <t>066 01 05 00 00 00 0000 500</t>
  </si>
  <si>
    <t>Увеличение прочих остатков денежных средств бюджетов сельских поселений</t>
  </si>
  <si>
    <t>066 01 05 02 01 10 0000 510</t>
  </si>
  <si>
    <t>066 01 05 00 00 00 0000 600</t>
  </si>
  <si>
    <t>Уменьшение прочих остатков денежных средств бюджетов сельских поселений</t>
  </si>
  <si>
    <t>066 01 05 02 01 10 0000 610</t>
  </si>
  <si>
    <t>Доходы бюджета муниципального образования поселок</t>
  </si>
  <si>
    <t>муниципального образования поселок Боровский</t>
  </si>
  <si>
    <t>Сумма, тыс.руб.</t>
  </si>
  <si>
    <t>целевым статьям (муниципальным программам  муниципального образование</t>
  </si>
  <si>
    <t xml:space="preserve">поселок Боровский и непрограммным направлениям деятельности), группам  и подгруппам </t>
  </si>
  <si>
    <t>01 0 00 00000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</si>
  <si>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</si>
  <si>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01 0 00 70110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</si>
  <si>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</si>
  <si>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01 0 00 70100</t>
  </si>
  <si>
    <t>Закупка товаров, работ и услуг для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</si>
  <si>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</si>
  <si>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</si>
  <si>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99 0 00 90020</t>
  </si>
  <si>
    <t>01 0 00 70480</t>
  </si>
  <si>
    <t xml:space="preserve">02 0 00 00000 </t>
  </si>
  <si>
    <t>03 0 00 00000</t>
  </si>
  <si>
    <t>03 0 00 51180</t>
  </si>
  <si>
    <t xml:space="preserve">Обеспечение деятельности органов местного самоуправления </t>
  </si>
  <si>
    <t>03 0 00 70100</t>
  </si>
  <si>
    <t>04 0 02 00000</t>
  </si>
  <si>
    <t>04 0 00 00000</t>
  </si>
  <si>
    <t>Мероприятия по обеспечению безопасности людей на водных объектах</t>
  </si>
  <si>
    <t>04 0 01 00000</t>
  </si>
  <si>
    <t>Мероприятия по обеспечению первичных мер пожарной безопасности</t>
  </si>
  <si>
    <t>04 0 04 00000</t>
  </si>
  <si>
    <t>04 0 04 70240</t>
  </si>
  <si>
    <t>Мероприятия по обеспечению деятельности пожарной дружины</t>
  </si>
  <si>
    <t>04 0 05 00000</t>
  </si>
  <si>
    <t>04 0 06 90020</t>
  </si>
  <si>
    <t>Общеэкономические вопросы</t>
  </si>
  <si>
    <t>Мероприятия по обеспечению занятости населения в рамках непрограммных мероприятий</t>
  </si>
  <si>
    <t>05 0 00 00000</t>
  </si>
  <si>
    <t>Мероприятия по содержанию автомобильных дорог в границах населенного пункта</t>
  </si>
  <si>
    <t xml:space="preserve">05 0 01 00000 </t>
  </si>
  <si>
    <t>05 0 01 77050</t>
  </si>
  <si>
    <t>Мероприятия по содержанию автомобильных дорог вне границ населенного пункта</t>
  </si>
  <si>
    <t xml:space="preserve">05 0 02 00000 </t>
  </si>
  <si>
    <t>05 0 02 77050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</si>
  <si>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</t>
  </si>
  <si>
    <t xml:space="preserve">02 0 00 96160 </t>
  </si>
  <si>
    <t>Прочая закупка товаров, работ и услуг для муниципальных нужд</t>
  </si>
  <si>
    <t>02 0 00 96160</t>
  </si>
  <si>
    <t xml:space="preserve"> 06 0 00 00000</t>
  </si>
  <si>
    <t>Мероприятия по содержанию  и приведению в нормативное состояние элементов благоустройства</t>
  </si>
  <si>
    <t xml:space="preserve"> 06 0 02 00000</t>
  </si>
  <si>
    <t xml:space="preserve"> 06 0 02 76000</t>
  </si>
  <si>
    <t>Образование</t>
  </si>
  <si>
    <t>07 0 00 00000</t>
  </si>
  <si>
    <t>Мероприятия по созданию условий для развития социальной активности молодежи, участия в общественной деятельности направленной на решение социально значимых проблем</t>
  </si>
  <si>
    <t xml:space="preserve"> 07 0 02 00000</t>
  </si>
  <si>
    <t xml:space="preserve"> 07 0 02 90020</t>
  </si>
  <si>
    <t>Культура, кинематография</t>
  </si>
  <si>
    <t>Социальная политика</t>
  </si>
  <si>
    <t>01 0 00 70470</t>
  </si>
  <si>
    <t>Физическая культура и спорт</t>
  </si>
  <si>
    <t>Всего расходов</t>
  </si>
  <si>
    <t xml:space="preserve">Сумма, </t>
  </si>
  <si>
    <t>тыс.руб.</t>
  </si>
  <si>
    <t xml:space="preserve">Ведомственная структура расходов бюджета муниципального образования </t>
  </si>
  <si>
    <t>поселок Боровский по главным распорядителям бюджетных средств, разделам,</t>
  </si>
  <si>
    <t xml:space="preserve">подразделам, целевым статьям (муниципальным программам муниципального </t>
  </si>
  <si>
    <t xml:space="preserve">образования и непрограммным направлениям деятельности), группам и подгруппам </t>
  </si>
  <si>
    <t xml:space="preserve">видов расходов классификации расходов бюджета муниципального образования </t>
  </si>
  <si>
    <t>066</t>
  </si>
  <si>
    <t>Администрация муниципального образования поселок Боровский</t>
  </si>
  <si>
    <t>НАЛОГИ НА ИМУЩЕСТВО</t>
  </si>
  <si>
    <t>Налог на имущество физических лиц</t>
  </si>
  <si>
    <t>Земельный налог</t>
  </si>
  <si>
    <t>1 06 00000 00 0000 000</t>
  </si>
  <si>
    <t>1 06 01000 00 0000 110</t>
  </si>
  <si>
    <t>1 06 06000 00 0000 110</t>
  </si>
  <si>
    <t>Общенациональная экономика</t>
  </si>
  <si>
    <t>99 0 00 70200</t>
  </si>
  <si>
    <t>02 0 00 70580</t>
  </si>
  <si>
    <t xml:space="preserve">Мероприятия по владению, пользованию и распоряжению имуществом, находящимся в муниципальной собственности </t>
  </si>
  <si>
    <t xml:space="preserve"> Участие в предупреждении и ликвидации последствий чрезвычайных ситуаций </t>
  </si>
  <si>
    <t>04 0 01 70210</t>
  </si>
  <si>
    <t>04 0 02 70210</t>
  </si>
  <si>
    <t>99 0 00 70130</t>
  </si>
  <si>
    <t>04 0 06 00000</t>
  </si>
  <si>
    <t>04 0 05 70240</t>
  </si>
  <si>
    <t>Мероприятия, осуществляемые в рамках благоустройства</t>
  </si>
  <si>
    <t>06 0 02 79820</t>
  </si>
  <si>
    <t xml:space="preserve">Главный распорядитель       </t>
  </si>
  <si>
    <t>Обеспечение первичных мер пожарной безопасности</t>
  </si>
  <si>
    <t>Изменение остатков средств на счетах по учету средств бюджетов</t>
  </si>
  <si>
    <t xml:space="preserve">на 2023 год </t>
  </si>
  <si>
    <t xml:space="preserve">Боровский на 2023 год  по группам, подгруппам и статьям бюджетной классификации </t>
  </si>
  <si>
    <t>000 01 00 00 00 00 0000 000</t>
  </si>
  <si>
    <t>муниципального образования поселок Боровский на 2023 год</t>
  </si>
  <si>
    <t>поселок Боровский на  2023 год</t>
  </si>
  <si>
    <t>Муниципальная программа «Развитие муниципальной службы в муниципальном образовании поселок Боровский на 2023-2025 годы»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</si>
  <si>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2023-2025 годы»</t>
  </si>
  <si>
    <t>Муниципальная программа «Обеспечение безопасности жизнедеятельности на территории поселка Боровский на 2023-2025 годы"</t>
  </si>
  <si>
    <t>Муниципальная программа «Содержание автомобильных дорог муниципального образования поселок Боровский на 2023-2025 годы"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</si>
  <si>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2023-2025 годы"</t>
  </si>
  <si>
    <t>Муниципальная программа «Благоустройство территории муниципального образования поселок Боровский на 2023-2025 годы»</t>
  </si>
  <si>
    <t>Муниципальная программа «Основные направления развития молодежной политики в муниципальном образовании поселок Боровский на 2023-2025 годы"</t>
  </si>
  <si>
    <t>Мероприятия по проведению оценки  недвижимости</t>
  </si>
  <si>
    <t>02 0 03 00000</t>
  </si>
  <si>
    <t xml:space="preserve"> Оценка недвижимости, признание прав и регулирование отношений по государственной и муниципальной собственности. </t>
  </si>
  <si>
    <t>02 0 03 70300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</si>
  <si>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2023-2025 годы"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</si>
  <si>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</si>
  <si>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</si>
  <si>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Мероприятия в области жилищного хозяйства</t>
  </si>
  <si>
    <t>Мероприятия по приспособлению жилого помещения и общего имущества МКД с учетом потребности инвалидов</t>
  </si>
  <si>
    <t>02 0 06 70570</t>
  </si>
  <si>
    <t>поселок Боровский на 2023 год</t>
  </si>
  <si>
    <t xml:space="preserve">Мероприятия  по организации работы народной дружины </t>
  </si>
  <si>
    <t>Дорожная деятельность в отношении автомобильных дорог</t>
  </si>
  <si>
    <t xml:space="preserve">Содержание мест (площадок) накопления твердых коммунальных отходов </t>
  </si>
  <si>
    <t>Выплаты пенсии за выслугу лет лицам, замещавшим муниципальные должности, должности муниципальной службы</t>
  </si>
  <si>
    <t>Публичные нормативные социальные выплаты гражданам</t>
  </si>
  <si>
    <t>Резервный фонд местной администрации</t>
  </si>
  <si>
    <t>06 0 03 L5763</t>
  </si>
  <si>
    <t>Мероприятия по реализации общественно значимых проектов</t>
  </si>
  <si>
    <t>Мероприятия по реализации общественно значимых проектов на территории муниципального образования поселок Боровский по благоустройству сельских территорий</t>
  </si>
  <si>
    <t xml:space="preserve">06 0 03 00000 </t>
  </si>
  <si>
    <t>02 0 06 00000</t>
  </si>
  <si>
    <t xml:space="preserve"> 2 02 20000 00 0000 150</t>
  </si>
  <si>
    <t>Субсидии бюджетам бюджетной системы Российской Федерации (межбюджетные субсидии)</t>
  </si>
  <si>
    <t>Коммунальное хозяйство</t>
  </si>
  <si>
    <t>Другие вопросы в области национальной экономики</t>
  </si>
  <si>
    <t>12</t>
  </si>
  <si>
    <t xml:space="preserve"> Оценка недвижимости, признание прав и регулирование отношений по государственной и муниципальной собственности.</t>
  </si>
  <si>
    <t>02 0 01 70300</t>
  </si>
  <si>
    <t xml:space="preserve">Мероприятия по проведению кадастровых работ на бесхозяйные объекты </t>
  </si>
  <si>
    <t xml:space="preserve">02 0 02 00000 </t>
  </si>
  <si>
    <t>02 0 02 70300</t>
  </si>
  <si>
    <t>Мероприятия в области коммунального хозяйства</t>
  </si>
  <si>
    <t xml:space="preserve">99 0 00 75000 </t>
  </si>
  <si>
    <t>02 0 00 00000</t>
  </si>
  <si>
    <t xml:space="preserve"> Мероприятия по землеустройству и землепользованию под объектами муниципальной собственности</t>
  </si>
  <si>
    <t>02 0 04 00000</t>
  </si>
  <si>
    <t>Мероприятия по землеустройству и землепользованию</t>
  </si>
  <si>
    <t xml:space="preserve">02 0 04 70290 </t>
  </si>
  <si>
    <t>Исполнение судебных актов</t>
  </si>
  <si>
    <t>Мероприятия по трудоустройству несовершеннолетних подростков</t>
  </si>
  <si>
    <t>07 0 01 00000</t>
  </si>
  <si>
    <t>Мероприятия по обеспечению занятости населения</t>
  </si>
  <si>
    <t>07 0 01 70130</t>
  </si>
  <si>
    <t>Муниципальная программа «Основные направления развития молодежной политики в муниципальном образовании поселок Боровский на 2023-2025 годы</t>
  </si>
  <si>
    <t>Возврат остатков субсидий, субвенций и иных межбюджетных трансфертов, имеющих целевое назначение, прошлых лет</t>
  </si>
  <si>
    <t>2 19 00000 00 0000 150</t>
  </si>
  <si>
    <t>Социальное обеспечение населения</t>
  </si>
  <si>
    <t>Мероприятия в области социальной политики</t>
  </si>
  <si>
    <t>01 0 00 70270</t>
  </si>
  <si>
    <t>Распределение бюджетных ассигнований</t>
  </si>
  <si>
    <t>по муниципальным программам муниципального образования поселок Боровский</t>
  </si>
  <si>
    <t>на 2023 год</t>
  </si>
  <si>
    <t>Номер прог-раммы</t>
  </si>
  <si>
    <t>Наименование программы</t>
  </si>
  <si>
    <t>Ответственный исполнитель</t>
  </si>
  <si>
    <t>Сумма, тыс. руб.</t>
  </si>
  <si>
    <t>МУНИЦИПАЛЬНЫЕ ПРОГРАММЫ</t>
  </si>
  <si>
    <t>1</t>
  </si>
  <si>
    <t>Муниципальная программа "Развитие муниципальной службы в муниципальном образовании поселок Боровский на 2023-2025 годы "</t>
  </si>
  <si>
    <t>2</t>
  </si>
  <si>
    <t xml:space="preserve">Муниципальная программа "Повышение эффективности управления и распоряжения собственностью муниципального образования поселок Боровский на 2023-2025 годы" </t>
  </si>
  <si>
    <t>3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</si>
  <si>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2023-2025 годы»</t>
  </si>
  <si>
    <t>4</t>
  </si>
  <si>
    <t xml:space="preserve">Муниципальная программа «Обеспечение безопасности жизнедеятельности на территории поселка Боровский на 2023-2025 годы" </t>
  </si>
  <si>
    <t>5</t>
  </si>
  <si>
    <t xml:space="preserve">Муниципальная программа «Содержание автомобильных дорог муниципального образования поселок Боровский на 2023-2025 годы" </t>
  </si>
  <si>
    <t>6</t>
  </si>
  <si>
    <t xml:space="preserve">Муниципальная программа «Благоустройство территории муниципального образования поселок Боровский на 2023-2025 годы" </t>
  </si>
  <si>
    <t>7</t>
  </si>
  <si>
    <t xml:space="preserve">Муниципальная программа «Основные направления развития молодежной политики в муниципальном образовании поселок Боровский на 2023-2025 годы" </t>
  </si>
  <si>
    <t xml:space="preserve">к Решению Думы муниципального </t>
  </si>
  <si>
    <t>образования поселок Боровский</t>
  </si>
  <si>
    <t>Финансовое обеспечение поощрения за достижение показателей деятельности органов исполнительной власти Тюменской области</t>
  </si>
  <si>
    <t>01 0 00 45490</t>
  </si>
  <si>
    <t>Финансовое обеспечение расходов на стимулирование органов местного самоуправления</t>
  </si>
  <si>
    <r>
      <t>01 0 00</t>
    </r>
    <r>
      <rPr>
        <sz val="12"/>
        <rFont val="Arial"/>
        <family val="2"/>
      </rPr>
      <t xml:space="preserve"> 20020</t>
    </r>
  </si>
  <si>
    <t>Мероприятия по проведению конкурсов по благоустройству территории</t>
  </si>
  <si>
    <t>06 0 01 70200</t>
  </si>
  <si>
    <t xml:space="preserve">  06 0 01 70200</t>
  </si>
  <si>
    <t xml:space="preserve"> 06 0 01 70200</t>
  </si>
  <si>
    <t xml:space="preserve">02 0 05 70290 </t>
  </si>
  <si>
    <t>ДОХОДЫ ОТ ПРОДАЖИ МАТЕРИАЛЬНЫХ И НЕМАТЕРИАЛЬНЫХ АКТИВОВ</t>
  </si>
  <si>
    <t xml:space="preserve"> 1  14  00000  00  0000  000</t>
  </si>
  <si>
    <t xml:space="preserve"> 1  14  02000  00  0000  410 </t>
  </si>
  <si>
    <t>1  14  06000 00  0000  430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</si>
  <si>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</si>
  <si>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</si>
  <si>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Предоставление грантов органам местного самоуправления</t>
  </si>
  <si>
    <t>01 0 00 19960</t>
  </si>
  <si>
    <t>от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</si>
  <si>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</si>
  <si>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</si>
  <si>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</si>
  <si>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1 11 05300 00 0000 120</t>
  </si>
  <si>
    <t xml:space="preserve">Боровский на плановый период 2024 и 2025 годов  по группам, подгруппам и статьям бюджетной классификации </t>
  </si>
  <si>
    <t>(тыс.руб.)</t>
  </si>
  <si>
    <t>Плановый период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</si>
  <si>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</si>
  <si>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</si>
  <si>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</si>
  <si>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</si>
  <si>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>1 0900000000000 000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</si>
  <si>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</si>
  <si>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</si>
  <si>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</si>
  <si>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r>
      <t xml:space="preserve">Муниципальная </t>
    </r>
    <r>
      <rPr>
        <sz val="12"/>
        <color indexed="8"/>
        <rFont val="Arial"/>
        <family val="2"/>
      </rPr>
      <t>программа  «Развитие муниципальной службы в муниципальном  образовании поселок Боровский на 2023-2025 годы»</t>
    </r>
  </si>
  <si>
    <t>Приложение 4</t>
  </si>
  <si>
    <t>20.12.2023 № 402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</si>
</sst>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#,##0.0_ ;\-#,##0.0\ "/>
    <numFmt numFmtId="174" formatCode="#,##0.0"/>
    <numFmt numFmtId="175" formatCode="?"/>
    <numFmt numFmtId="176" formatCode="#,##0.000"/>
    <numFmt numFmtId="177" formatCode="#,##0.0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86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 CYR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60"/>
      <name val="Arial"/>
      <family val="2"/>
    </font>
    <font>
      <sz val="11"/>
      <name val="Calibri"/>
      <family val="2"/>
    </font>
    <font>
      <b/>
      <sz val="12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2"/>
      <color indexed="63"/>
      <name val="PT Astra Serif"/>
      <family val="1"/>
    </font>
    <font>
      <sz val="14"/>
      <color indexed="8"/>
      <name val="PT Astra Serif"/>
      <family val="1"/>
    </font>
    <font>
      <sz val="11"/>
      <color indexed="63"/>
      <name val="Times New Roman"/>
      <family val="1"/>
    </font>
    <font>
      <i/>
      <sz val="12"/>
      <color indexed="8"/>
      <name val="PT Astra Serif"/>
      <family val="1"/>
    </font>
    <font>
      <sz val="8"/>
      <name val="Tahoma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22272F"/>
      <name val="PT Astra Serif"/>
      <family val="1"/>
    </font>
    <font>
      <sz val="14"/>
      <color rgb="FF000000"/>
      <name val="PT Astra Serif"/>
      <family val="1"/>
    </font>
    <font>
      <sz val="11"/>
      <color rgb="FF22272F"/>
      <name val="Times New Roman"/>
      <family val="1"/>
    </font>
    <font>
      <sz val="12"/>
      <color rgb="FF333333"/>
      <name val="PT Astra Serif"/>
      <family val="1"/>
    </font>
    <font>
      <i/>
      <sz val="12"/>
      <color rgb="FF000000"/>
      <name val="PT Astra Serif"/>
      <family val="1"/>
    </font>
    <font>
      <b/>
      <sz val="12"/>
      <color rgb="FF000000"/>
      <name val="PT Astra Serif"/>
      <family val="1"/>
    </font>
    <font>
      <sz val="12"/>
      <color theme="1"/>
      <name val="PT Astra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0" fontId="7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49" fontId="5" fillId="33" borderId="0" xfId="0" applyNumberFormat="1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justify" vertical="top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0" fillId="33" borderId="0" xfId="58" applyFont="1" applyFill="1" applyAlignment="1">
      <alignment vertical="center"/>
      <protection/>
    </xf>
    <xf numFmtId="0" fontId="7" fillId="33" borderId="0" xfId="0" applyFont="1" applyFill="1" applyBorder="1" applyAlignment="1">
      <alignment horizontal="justify"/>
    </xf>
    <xf numFmtId="0" fontId="7" fillId="33" borderId="0" xfId="0" applyFont="1" applyFill="1" applyBorder="1" applyAlignment="1">
      <alignment horizontal="left"/>
    </xf>
    <xf numFmtId="0" fontId="8" fillId="33" borderId="0" xfId="58" applyFont="1" applyFill="1" applyAlignment="1">
      <alignment horizontal="right"/>
      <protection/>
    </xf>
    <xf numFmtId="0" fontId="0" fillId="33" borderId="0" xfId="58" applyFont="1" applyFill="1" applyAlignment="1">
      <alignment horizontal="right" vertical="center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top" wrapText="1"/>
    </xf>
    <xf numFmtId="49" fontId="13" fillId="33" borderId="0" xfId="0" applyNumberFormat="1" applyFont="1" applyFill="1" applyAlignment="1">
      <alignment horizontal="justify" vertical="top"/>
    </xf>
    <xf numFmtId="0" fontId="13" fillId="33" borderId="0" xfId="0" applyFont="1" applyFill="1" applyAlignment="1">
      <alignment horizontal="right"/>
    </xf>
    <xf numFmtId="49" fontId="14" fillId="33" borderId="0" xfId="0" applyNumberFormat="1" applyFont="1" applyFill="1" applyAlignment="1">
      <alignment horizontal="center" vertical="top" wrapText="1"/>
    </xf>
    <xf numFmtId="49" fontId="15" fillId="33" borderId="0" xfId="0" applyNumberFormat="1" applyFont="1" applyFill="1" applyAlignment="1">
      <alignment horizontal="justify" vertical="top"/>
    </xf>
    <xf numFmtId="0" fontId="14" fillId="33" borderId="0" xfId="0" applyFont="1" applyFill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17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49" fontId="12" fillId="33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wrapText="1"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5" fontId="9" fillId="0" borderId="10" xfId="0" applyNumberFormat="1" applyFont="1" applyBorder="1" applyAlignment="1">
      <alignment horizontal="left" wrapText="1"/>
    </xf>
    <xf numFmtId="0" fontId="17" fillId="0" borderId="0" xfId="0" applyFont="1" applyAlignment="1">
      <alignment/>
    </xf>
    <xf numFmtId="174" fontId="17" fillId="0" borderId="0" xfId="0" applyNumberFormat="1" applyFont="1" applyAlignment="1">
      <alignment/>
    </xf>
    <xf numFmtId="3" fontId="17" fillId="33" borderId="0" xfId="0" applyNumberFormat="1" applyFont="1" applyFill="1" applyAlignment="1">
      <alignment/>
    </xf>
    <xf numFmtId="176" fontId="17" fillId="33" borderId="0" xfId="0" applyNumberFormat="1" applyFont="1" applyFill="1" applyAlignment="1">
      <alignment/>
    </xf>
    <xf numFmtId="0" fontId="17" fillId="0" borderId="0" xfId="0" applyFont="1" applyAlignment="1">
      <alignment/>
    </xf>
    <xf numFmtId="174" fontId="17" fillId="0" borderId="0" xfId="0" applyNumberFormat="1" applyFont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center"/>
    </xf>
    <xf numFmtId="175" fontId="4" fillId="33" borderId="0" xfId="0" applyNumberFormat="1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43" fontId="0" fillId="0" borderId="0" xfId="66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49" fontId="9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12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175" fontId="9" fillId="33" borderId="11" xfId="0" applyNumberFormat="1" applyFont="1" applyFill="1" applyBorder="1" applyAlignment="1">
      <alignment vertical="top" wrapText="1"/>
    </xf>
    <xf numFmtId="49" fontId="9" fillId="33" borderId="11" xfId="0" applyNumberFormat="1" applyFont="1" applyFill="1" applyBorder="1" applyAlignment="1">
      <alignment vertical="top" wrapText="1"/>
    </xf>
    <xf numFmtId="175" fontId="9" fillId="33" borderId="12" xfId="0" applyNumberFormat="1" applyFont="1" applyFill="1" applyBorder="1" applyAlignment="1">
      <alignment vertical="top" wrapText="1"/>
    </xf>
    <xf numFmtId="49" fontId="9" fillId="33" borderId="12" xfId="0" applyNumberFormat="1" applyFont="1" applyFill="1" applyBorder="1" applyAlignment="1">
      <alignment vertical="top" wrapText="1"/>
    </xf>
    <xf numFmtId="49" fontId="9" fillId="33" borderId="13" xfId="0" applyNumberFormat="1" applyFont="1" applyFill="1" applyBorder="1" applyAlignment="1">
      <alignment vertical="top" wrapText="1"/>
    </xf>
    <xf numFmtId="49" fontId="9" fillId="33" borderId="14" xfId="0" applyNumberFormat="1" applyFont="1" applyFill="1" applyBorder="1" applyAlignment="1">
      <alignment vertical="top" wrapText="1"/>
    </xf>
    <xf numFmtId="174" fontId="9" fillId="0" borderId="10" xfId="0" applyNumberFormat="1" applyFont="1" applyBorder="1" applyAlignment="1">
      <alignment horizontal="right" wrapText="1"/>
    </xf>
    <xf numFmtId="174" fontId="12" fillId="0" borderId="10" xfId="0" applyNumberFormat="1" applyFont="1" applyBorder="1" applyAlignment="1">
      <alignment horizontal="right" wrapText="1"/>
    </xf>
    <xf numFmtId="174" fontId="9" fillId="0" borderId="10" xfId="0" applyNumberFormat="1" applyFont="1" applyFill="1" applyBorder="1" applyAlignment="1">
      <alignment horizontal="right" wrapText="1"/>
    </xf>
    <xf numFmtId="174" fontId="12" fillId="0" borderId="10" xfId="0" applyNumberFormat="1" applyFont="1" applyFill="1" applyBorder="1" applyAlignment="1">
      <alignment horizontal="right" wrapText="1"/>
    </xf>
    <xf numFmtId="174" fontId="12" fillId="33" borderId="10" xfId="0" applyNumberFormat="1" applyFont="1" applyFill="1" applyBorder="1" applyAlignment="1">
      <alignment vertical="top" wrapText="1"/>
    </xf>
    <xf numFmtId="174" fontId="9" fillId="33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76" fillId="0" borderId="15" xfId="0" applyFont="1" applyFill="1" applyBorder="1" applyAlignment="1" applyProtection="1">
      <alignment wrapText="1"/>
      <protection locked="0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10" xfId="42" applyFont="1" applyBorder="1" applyAlignment="1">
      <alignment horizontal="justify" vertical="center" wrapText="1"/>
    </xf>
    <xf numFmtId="49" fontId="12" fillId="35" borderId="10" xfId="0" applyNumberFormat="1" applyFont="1" applyFill="1" applyBorder="1" applyAlignment="1">
      <alignment vertical="top" wrapText="1"/>
    </xf>
    <xf numFmtId="0" fontId="77" fillId="34" borderId="15" xfId="57" applyFont="1" applyFill="1" applyBorder="1" applyAlignment="1" applyProtection="1">
      <alignment vertical="top" wrapText="1"/>
      <protection locked="0"/>
    </xf>
    <xf numFmtId="49" fontId="2" fillId="34" borderId="15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4" fontId="4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2" fillId="0" borderId="10" xfId="0" applyFont="1" applyBorder="1" applyAlignment="1">
      <alignment horizontal="left" vertical="center"/>
    </xf>
    <xf numFmtId="0" fontId="2" fillId="34" borderId="15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0" fontId="22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justify"/>
    </xf>
    <xf numFmtId="0" fontId="0" fillId="33" borderId="0" xfId="0" applyFont="1" applyFill="1" applyAlignment="1">
      <alignment/>
    </xf>
    <xf numFmtId="175" fontId="9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3" fontId="9" fillId="33" borderId="10" xfId="0" applyNumberFormat="1" applyFont="1" applyFill="1" applyBorder="1" applyAlignment="1">
      <alignment vertical="top" wrapText="1"/>
    </xf>
    <xf numFmtId="49" fontId="23" fillId="33" borderId="10" xfId="0" applyNumberFormat="1" applyFont="1" applyFill="1" applyBorder="1" applyAlignment="1">
      <alignment horizontal="center" wrapText="1"/>
    </xf>
    <xf numFmtId="175" fontId="9" fillId="33" borderId="10" xfId="0" applyNumberFormat="1" applyFont="1" applyFill="1" applyBorder="1" applyAlignment="1">
      <alignment horizontal="center" wrapText="1"/>
    </xf>
    <xf numFmtId="183" fontId="9" fillId="33" borderId="10" xfId="0" applyNumberFormat="1" applyFont="1" applyFill="1" applyBorder="1" applyAlignment="1">
      <alignment horizontal="right" wrapText="1"/>
    </xf>
    <xf numFmtId="49" fontId="12" fillId="33" borderId="10" xfId="0" applyNumberFormat="1" applyFont="1" applyFill="1" applyBorder="1" applyAlignment="1">
      <alignment horizontal="center" vertical="top" wrapText="1"/>
    </xf>
    <xf numFmtId="183" fontId="12" fillId="33" borderId="10" xfId="0" applyNumberFormat="1" applyFont="1" applyFill="1" applyBorder="1" applyAlignment="1">
      <alignment horizontal="right" vertical="top" wrapText="1"/>
    </xf>
    <xf numFmtId="49" fontId="12" fillId="33" borderId="10" xfId="0" applyNumberFormat="1" applyFont="1" applyFill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183" fontId="12" fillId="0" borderId="10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 vertical="center" readingOrder="1"/>
    </xf>
    <xf numFmtId="0" fontId="24" fillId="0" borderId="0" xfId="0" applyFont="1" applyAlignment="1">
      <alignment/>
    </xf>
    <xf numFmtId="0" fontId="78" fillId="0" borderId="10" xfId="0" applyFont="1" applyBorder="1" applyAlignment="1">
      <alignment vertical="top" wrapText="1"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justify" vertical="center" wrapText="1"/>
    </xf>
    <xf numFmtId="0" fontId="78" fillId="0" borderId="10" xfId="0" applyFont="1" applyBorder="1" applyAlignment="1">
      <alignment horizontal="right" vertical="center" wrapText="1"/>
    </xf>
    <xf numFmtId="0" fontId="78" fillId="0" borderId="10" xfId="0" applyFont="1" applyBorder="1" applyAlignment="1">
      <alignment horizontal="left" vertical="center" wrapText="1"/>
    </xf>
    <xf numFmtId="0" fontId="2" fillId="0" borderId="10" xfId="42" applyFont="1" applyBorder="1" applyAlignment="1">
      <alignment vertical="top" wrapText="1"/>
    </xf>
    <xf numFmtId="0" fontId="76" fillId="0" borderId="15" xfId="0" applyFont="1" applyFill="1" applyBorder="1" applyAlignment="1" applyProtection="1">
      <alignment vertical="top" wrapText="1"/>
      <protection locked="0"/>
    </xf>
    <xf numFmtId="0" fontId="2" fillId="34" borderId="15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79" fillId="0" borderId="15" xfId="0" applyFont="1" applyBorder="1" applyAlignment="1">
      <alignment vertical="top" wrapText="1"/>
    </xf>
    <xf numFmtId="174" fontId="25" fillId="33" borderId="15" xfId="68" applyNumberFormat="1" applyFont="1" applyFill="1" applyBorder="1" applyAlignment="1" applyProtection="1">
      <alignment vertical="top" wrapText="1"/>
      <protection/>
    </xf>
    <xf numFmtId="174" fontId="26" fillId="33" borderId="15" xfId="68" applyNumberFormat="1" applyFont="1" applyFill="1" applyBorder="1" applyAlignment="1" applyProtection="1">
      <alignment vertical="top" wrapText="1"/>
      <protection/>
    </xf>
    <xf numFmtId="0" fontId="80" fillId="0" borderId="10" xfId="0" applyFont="1" applyBorder="1" applyAlignment="1">
      <alignment horizontal="left" vertical="top" wrapText="1" readingOrder="1"/>
    </xf>
    <xf numFmtId="0" fontId="80" fillId="0" borderId="10" xfId="0" applyFont="1" applyBorder="1" applyAlignment="1">
      <alignment horizontal="left" vertical="center" readingOrder="1"/>
    </xf>
    <xf numFmtId="0" fontId="80" fillId="0" borderId="10" xfId="0" applyFont="1" applyBorder="1" applyAlignment="1">
      <alignment horizontal="left" vertical="center" wrapText="1" readingOrder="1"/>
    </xf>
    <xf numFmtId="49" fontId="9" fillId="33" borderId="17" xfId="0" applyNumberFormat="1" applyFont="1" applyFill="1" applyBorder="1" applyAlignment="1">
      <alignment vertical="top" wrapText="1"/>
    </xf>
    <xf numFmtId="0" fontId="25" fillId="33" borderId="15" xfId="0" applyFont="1" applyFill="1" applyBorder="1" applyAlignment="1">
      <alignment vertical="top" wrapText="1"/>
    </xf>
    <xf numFmtId="0" fontId="81" fillId="0" borderId="15" xfId="0" applyFont="1" applyBorder="1" applyAlignment="1">
      <alignment vertical="top" wrapText="1"/>
    </xf>
    <xf numFmtId="0" fontId="82" fillId="0" borderId="15" xfId="0" applyFont="1" applyBorder="1" applyAlignment="1">
      <alignment vertical="top" wrapText="1"/>
    </xf>
    <xf numFmtId="49" fontId="25" fillId="33" borderId="15" xfId="0" applyNumberFormat="1" applyFont="1" applyFill="1" applyBorder="1" applyAlignment="1">
      <alignment vertical="top" wrapText="1"/>
    </xf>
    <xf numFmtId="49" fontId="26" fillId="33" borderId="15" xfId="0" applyNumberFormat="1" applyFont="1" applyFill="1" applyBorder="1" applyAlignment="1">
      <alignment vertical="top" wrapText="1"/>
    </xf>
    <xf numFmtId="0" fontId="26" fillId="33" borderId="15" xfId="0" applyFont="1" applyFill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25" fillId="0" borderId="15" xfId="0" applyFont="1" applyFill="1" applyBorder="1" applyAlignment="1" applyProtection="1">
      <alignment vertical="top" wrapText="1"/>
      <protection locked="0"/>
    </xf>
    <xf numFmtId="49" fontId="25" fillId="0" borderId="15" xfId="0" applyNumberFormat="1" applyFont="1" applyFill="1" applyBorder="1" applyAlignment="1" applyProtection="1">
      <alignment vertical="top" wrapText="1"/>
      <protection locked="0"/>
    </xf>
    <xf numFmtId="49" fontId="28" fillId="0" borderId="15" xfId="0" applyNumberFormat="1" applyFont="1" applyFill="1" applyBorder="1" applyAlignment="1" applyProtection="1">
      <alignment vertical="top" wrapText="1"/>
      <protection locked="0"/>
    </xf>
    <xf numFmtId="0" fontId="83" fillId="0" borderId="15" xfId="0" applyFont="1" applyBorder="1" applyAlignment="1">
      <alignment vertical="top" wrapText="1"/>
    </xf>
    <xf numFmtId="183" fontId="25" fillId="33" borderId="15" xfId="68" applyNumberFormat="1" applyFont="1" applyFill="1" applyBorder="1" applyAlignment="1" applyProtection="1">
      <alignment vertical="top" wrapText="1" shrinkToFit="1"/>
      <protection/>
    </xf>
    <xf numFmtId="183" fontId="25" fillId="33" borderId="15" xfId="68" applyNumberFormat="1" applyFont="1" applyFill="1" applyBorder="1" applyAlignment="1" applyProtection="1">
      <alignment vertical="top" wrapText="1"/>
      <protection/>
    </xf>
    <xf numFmtId="183" fontId="26" fillId="33" borderId="15" xfId="68" applyNumberFormat="1" applyFont="1" applyFill="1" applyBorder="1" applyAlignment="1" applyProtection="1">
      <alignment vertical="top" wrapText="1"/>
      <protection/>
    </xf>
    <xf numFmtId="0" fontId="84" fillId="0" borderId="15" xfId="0" applyFont="1" applyBorder="1" applyAlignment="1">
      <alignment vertical="top" wrapText="1"/>
    </xf>
    <xf numFmtId="183" fontId="25" fillId="35" borderId="15" xfId="0" applyNumberFormat="1" applyFont="1" applyFill="1" applyBorder="1" applyAlignment="1">
      <alignment vertical="top"/>
    </xf>
    <xf numFmtId="0" fontId="84" fillId="0" borderId="15" xfId="0" applyFont="1" applyBorder="1" applyAlignment="1">
      <alignment vertical="top"/>
    </xf>
    <xf numFmtId="49" fontId="25" fillId="33" borderId="15" xfId="0" applyNumberFormat="1" applyFont="1" applyFill="1" applyBorder="1" applyAlignment="1">
      <alignment horizontal="center" vertical="top" wrapText="1"/>
    </xf>
    <xf numFmtId="0" fontId="25" fillId="33" borderId="15" xfId="0" applyFont="1" applyFill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justify" vertical="top" wrapText="1"/>
    </xf>
    <xf numFmtId="49" fontId="26" fillId="33" borderId="15" xfId="0" applyNumberFormat="1" applyFont="1" applyFill="1" applyBorder="1" applyAlignment="1">
      <alignment horizontal="center" vertical="top" wrapText="1"/>
    </xf>
    <xf numFmtId="0" fontId="26" fillId="33" borderId="15" xfId="0" applyFont="1" applyFill="1" applyBorder="1" applyAlignment="1">
      <alignment horizontal="justify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justify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justify" vertical="top" wrapText="1"/>
    </xf>
    <xf numFmtId="0" fontId="26" fillId="33" borderId="15" xfId="0" applyFont="1" applyFill="1" applyBorder="1" applyAlignment="1">
      <alignment horizontal="center" vertical="top" wrapText="1"/>
    </xf>
    <xf numFmtId="49" fontId="25" fillId="33" borderId="15" xfId="0" applyNumberFormat="1" applyFont="1" applyFill="1" applyBorder="1" applyAlignment="1">
      <alignment horizontal="justify" vertical="top" wrapText="1"/>
    </xf>
    <xf numFmtId="183" fontId="25" fillId="33" borderId="15" xfId="68" applyNumberFormat="1" applyFont="1" applyFill="1" applyBorder="1" applyAlignment="1" applyProtection="1">
      <alignment horizontal="right" vertical="top" wrapText="1"/>
      <protection/>
    </xf>
    <xf numFmtId="49" fontId="26" fillId="33" borderId="15" xfId="0" applyNumberFormat="1" applyFont="1" applyFill="1" applyBorder="1" applyAlignment="1">
      <alignment horizontal="justify" vertical="top" wrapText="1"/>
    </xf>
    <xf numFmtId="0" fontId="28" fillId="0" borderId="15" xfId="0" applyFont="1" applyBorder="1" applyAlignment="1">
      <alignment vertical="top"/>
    </xf>
    <xf numFmtId="0" fontId="27" fillId="0" borderId="15" xfId="0" applyFont="1" applyBorder="1" applyAlignment="1">
      <alignment vertical="top"/>
    </xf>
    <xf numFmtId="183" fontId="27" fillId="0" borderId="15" xfId="0" applyNumberFormat="1" applyFont="1" applyBorder="1" applyAlignment="1">
      <alignment vertical="top"/>
    </xf>
    <xf numFmtId="49" fontId="9" fillId="33" borderId="15" xfId="0" applyNumberFormat="1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justify" wrapText="1"/>
    </xf>
    <xf numFmtId="49" fontId="12" fillId="33" borderId="15" xfId="0" applyNumberFormat="1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justify" wrapText="1"/>
    </xf>
    <xf numFmtId="49" fontId="9" fillId="33" borderId="15" xfId="0" applyNumberFormat="1" applyFont="1" applyFill="1" applyBorder="1" applyAlignment="1">
      <alignment vertical="top" wrapText="1"/>
    </xf>
    <xf numFmtId="0" fontId="9" fillId="33" borderId="15" xfId="0" applyFont="1" applyFill="1" applyBorder="1" applyAlignment="1">
      <alignment vertical="top" wrapText="1"/>
    </xf>
    <xf numFmtId="0" fontId="85" fillId="34" borderId="15" xfId="0" applyFont="1" applyFill="1" applyBorder="1" applyAlignment="1">
      <alignment horizontal="center" vertical="top" wrapText="1"/>
    </xf>
    <xf numFmtId="0" fontId="85" fillId="34" borderId="15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49" fontId="25" fillId="33" borderId="15" xfId="0" applyNumberFormat="1" applyFont="1" applyFill="1" applyBorder="1" applyAlignment="1">
      <alignment horizontal="center" vertical="top" wrapText="1"/>
    </xf>
    <xf numFmtId="0" fontId="25" fillId="33" borderId="15" xfId="0" applyFont="1" applyFill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7" fillId="33" borderId="0" xfId="0" applyFont="1" applyFill="1" applyBorder="1" applyAlignment="1">
      <alignment horizontal="justify"/>
    </xf>
    <xf numFmtId="49" fontId="4" fillId="33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75" fontId="18" fillId="33" borderId="0" xfId="0" applyNumberFormat="1" applyFont="1" applyFill="1" applyBorder="1" applyAlignment="1">
      <alignment horizontal="center" vertical="center" wrapText="1"/>
    </xf>
    <xf numFmtId="175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175" fontId="4" fillId="33" borderId="18" xfId="0" applyNumberFormat="1" applyFont="1" applyFill="1" applyBorder="1" applyAlignment="1">
      <alignment horizontal="center" vertical="center"/>
    </xf>
    <xf numFmtId="49" fontId="25" fillId="33" borderId="15" xfId="0" applyNumberFormat="1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49" fontId="27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Приложение 15.16 ведом. стр. расх на Думу 30.10.07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3465A4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66675</xdr:rowOff>
    </xdr:from>
    <xdr:to>
      <xdr:col>2</xdr:col>
      <xdr:colOff>1238250</xdr:colOff>
      <xdr:row>3</xdr:row>
      <xdr:rowOff>285750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71950" y="76200"/>
          <a:ext cx="23050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 от 20.12.2023 №  402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0</xdr:row>
      <xdr:rowOff>0</xdr:rowOff>
    </xdr:from>
    <xdr:to>
      <xdr:col>2</xdr:col>
      <xdr:colOff>1057275</xdr:colOff>
      <xdr:row>3</xdr:row>
      <xdr:rowOff>57150</xdr:rowOff>
    </xdr:to>
    <xdr:sp fLocksText="0">
      <xdr:nvSpPr>
        <xdr:cNvPr id="1" name="Text Box 1_0"/>
        <xdr:cNvSpPr txBox="1">
          <a:spLocks noChangeArrowheads="1"/>
        </xdr:cNvSpPr>
      </xdr:nvSpPr>
      <xdr:spPr>
        <a:xfrm>
          <a:off x="4191000" y="0"/>
          <a:ext cx="20478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2228850</xdr:colOff>
      <xdr:row>0</xdr:row>
      <xdr:rowOff>28575</xdr:rowOff>
    </xdr:from>
    <xdr:to>
      <xdr:col>3</xdr:col>
      <xdr:colOff>228600</xdr:colOff>
      <xdr:row>3</xdr:row>
      <xdr:rowOff>390525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4162425" y="28575"/>
          <a:ext cx="23050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 от 20.12.2023 № 402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47625</xdr:rowOff>
    </xdr:from>
    <xdr:to>
      <xdr:col>7</xdr:col>
      <xdr:colOff>0</xdr:colOff>
      <xdr:row>3</xdr:row>
      <xdr:rowOff>428625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114925" y="47625"/>
          <a:ext cx="19431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 от 20.12.2023 № 402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47625</xdr:rowOff>
    </xdr:from>
    <xdr:to>
      <xdr:col>6</xdr:col>
      <xdr:colOff>0</xdr:colOff>
      <xdr:row>3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524375" y="47625"/>
          <a:ext cx="25241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 20.12.2023 № 402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0</xdr:row>
      <xdr:rowOff>28575</xdr:rowOff>
    </xdr:from>
    <xdr:to>
      <xdr:col>3</xdr:col>
      <xdr:colOff>1114425</xdr:colOff>
      <xdr:row>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514850" y="28575"/>
          <a:ext cx="22002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 20.12.2023 №  402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0</xdr:row>
      <xdr:rowOff>0</xdr:rowOff>
    </xdr:from>
    <xdr:to>
      <xdr:col>3</xdr:col>
      <xdr:colOff>295275</xdr:colOff>
      <xdr:row>3</xdr:row>
      <xdr:rowOff>47625</xdr:rowOff>
    </xdr:to>
    <xdr:sp fLocksText="0">
      <xdr:nvSpPr>
        <xdr:cNvPr id="1" name="Text Box 1_0"/>
        <xdr:cNvSpPr txBox="1">
          <a:spLocks noChangeArrowheads="1"/>
        </xdr:cNvSpPr>
      </xdr:nvSpPr>
      <xdr:spPr>
        <a:xfrm>
          <a:off x="4076700" y="0"/>
          <a:ext cx="17049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1885950</xdr:colOff>
      <xdr:row>0</xdr:row>
      <xdr:rowOff>47625</xdr:rowOff>
    </xdr:from>
    <xdr:to>
      <xdr:col>4</xdr:col>
      <xdr:colOff>9525</xdr:colOff>
      <xdr:row>4</xdr:row>
      <xdr:rowOff>0</xdr:rowOff>
    </xdr:to>
    <xdr:sp fLocksText="0">
      <xdr:nvSpPr>
        <xdr:cNvPr id="2" name="Text Box 1_1"/>
        <xdr:cNvSpPr txBox="1">
          <a:spLocks noChangeArrowheads="1"/>
        </xdr:cNvSpPr>
      </xdr:nvSpPr>
      <xdr:spPr>
        <a:xfrm>
          <a:off x="3705225" y="47625"/>
          <a:ext cx="24860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 20.12.2023 № 402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2:E22"/>
  <sheetViews>
    <sheetView zoomScalePageLayoutView="0" workbookViewId="0" topLeftCell="A1">
      <selection activeCell="C9" sqref="C9"/>
    </sheetView>
  </sheetViews>
  <sheetFormatPr defaultColWidth="7.8515625" defaultRowHeight="12.75"/>
  <cols>
    <col min="1" max="1" width="45.8515625" style="1" customWidth="1"/>
    <col min="2" max="2" width="32.7109375" style="2" customWidth="1"/>
    <col min="3" max="3" width="19.00390625" style="3" customWidth="1"/>
    <col min="4" max="4" width="13.8515625" style="4" customWidth="1"/>
    <col min="5" max="5" width="12.421875" style="4" customWidth="1"/>
    <col min="6" max="16384" width="7.8515625" style="4" customWidth="1"/>
  </cols>
  <sheetData>
    <row r="2" spans="2:3" ht="15">
      <c r="B2" s="1"/>
      <c r="C2" s="1"/>
    </row>
    <row r="3" spans="1:3" ht="12" customHeight="1">
      <c r="A3" s="5"/>
      <c r="B3" s="188"/>
      <c r="C3" s="188"/>
    </row>
    <row r="4" spans="2:3" ht="45" customHeight="1">
      <c r="B4" s="5"/>
      <c r="C4" s="5"/>
    </row>
    <row r="5" spans="1:3" ht="19.5" customHeight="1">
      <c r="A5" s="189" t="s">
        <v>0</v>
      </c>
      <c r="B5" s="189"/>
      <c r="C5" s="189"/>
    </row>
    <row r="6" spans="1:3" ht="19.5" customHeight="1">
      <c r="A6" s="189" t="s">
        <v>120</v>
      </c>
      <c r="B6" s="189"/>
      <c r="C6" s="189"/>
    </row>
    <row r="7" spans="1:3" ht="17.25" customHeight="1">
      <c r="A7" s="189" t="s">
        <v>206</v>
      </c>
      <c r="B7" s="189"/>
      <c r="C7" s="189"/>
    </row>
    <row r="8" spans="1:3" s="8" customFormat="1" ht="31.5" customHeight="1">
      <c r="A8" s="6" t="s">
        <v>1</v>
      </c>
      <c r="B8" s="6" t="s">
        <v>2</v>
      </c>
      <c r="C8" s="7" t="s">
        <v>3</v>
      </c>
    </row>
    <row r="9" spans="1:3" s="8" customFormat="1" ht="51" customHeight="1">
      <c r="A9" s="64" t="s">
        <v>4</v>
      </c>
      <c r="B9" s="64" t="s">
        <v>208</v>
      </c>
      <c r="C9" s="95">
        <f>C10</f>
        <v>2503.0999999999913</v>
      </c>
    </row>
    <row r="10" spans="1:3" s="8" customFormat="1" ht="47.25" customHeight="1">
      <c r="A10" s="64" t="s">
        <v>205</v>
      </c>
      <c r="B10" s="64" t="s">
        <v>112</v>
      </c>
      <c r="C10" s="95">
        <f>C13+C11</f>
        <v>2503.0999999999913</v>
      </c>
    </row>
    <row r="11" spans="1:3" s="8" customFormat="1" ht="40.5" customHeight="1">
      <c r="A11" s="64" t="s">
        <v>5</v>
      </c>
      <c r="B11" s="64" t="s">
        <v>113</v>
      </c>
      <c r="C11" s="95">
        <f>C12</f>
        <v>-69461.5</v>
      </c>
    </row>
    <row r="12" spans="1:3" s="8" customFormat="1" ht="39.75" customHeight="1">
      <c r="A12" s="65" t="s">
        <v>114</v>
      </c>
      <c r="B12" s="65" t="s">
        <v>115</v>
      </c>
      <c r="C12" s="96">
        <f>-' приложение 2доходы'!C41</f>
        <v>-69461.5</v>
      </c>
    </row>
    <row r="13" spans="1:3" s="8" customFormat="1" ht="41.25" customHeight="1">
      <c r="A13" s="64" t="s">
        <v>6</v>
      </c>
      <c r="B13" s="64" t="s">
        <v>116</v>
      </c>
      <c r="C13" s="95">
        <f>Приложение4!D38</f>
        <v>71964.59999999999</v>
      </c>
    </row>
    <row r="14" spans="1:5" s="8" customFormat="1" ht="31.5" customHeight="1">
      <c r="A14" s="65" t="s">
        <v>117</v>
      </c>
      <c r="B14" s="65" t="s">
        <v>118</v>
      </c>
      <c r="C14" s="96">
        <f>C13</f>
        <v>71964.59999999999</v>
      </c>
      <c r="E14" s="9"/>
    </row>
    <row r="22" ht="15">
      <c r="B22" s="62"/>
    </row>
  </sheetData>
  <sheetProtection selectLockedCells="1" selectUnlockedCells="1"/>
  <mergeCells count="4">
    <mergeCell ref="B3:C3"/>
    <mergeCell ref="A5:C5"/>
    <mergeCell ref="A6:C6"/>
    <mergeCell ref="A7:C7"/>
  </mergeCells>
  <printOptions/>
  <pageMargins left="0.984251968503937" right="0.1968503937007874" top="0.4330708661417323" bottom="0.98425196850393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C113"/>
  <sheetViews>
    <sheetView workbookViewId="0" topLeftCell="A1">
      <selection activeCell="A8" sqref="A8:C41"/>
    </sheetView>
  </sheetViews>
  <sheetFormatPr defaultColWidth="7.8515625" defaultRowHeight="12.75"/>
  <cols>
    <col min="1" max="1" width="29.00390625" style="10" customWidth="1"/>
    <col min="2" max="2" width="48.7109375" style="11" customWidth="1"/>
    <col min="3" max="3" width="15.8515625" style="12" customWidth="1"/>
    <col min="4" max="16384" width="7.8515625" style="13" customWidth="1"/>
  </cols>
  <sheetData>
    <row r="1" spans="1:3" s="17" customFormat="1" ht="14.25" customHeight="1">
      <c r="A1" s="14"/>
      <c r="B1" s="15"/>
      <c r="C1" s="16"/>
    </row>
    <row r="2" spans="1:3" s="17" customFormat="1" ht="14.25" customHeight="1">
      <c r="A2" s="18"/>
      <c r="B2" s="193"/>
      <c r="C2" s="193"/>
    </row>
    <row r="3" spans="1:3" s="17" customFormat="1" ht="14.25">
      <c r="A3" s="18"/>
      <c r="B3" s="193"/>
      <c r="C3" s="193"/>
    </row>
    <row r="4" spans="1:3" s="17" customFormat="1" ht="31.5" customHeight="1">
      <c r="A4" s="14"/>
      <c r="B4" s="193"/>
      <c r="C4" s="193"/>
    </row>
    <row r="5" spans="1:3" ht="17.25" customHeight="1">
      <c r="A5" s="194" t="s">
        <v>119</v>
      </c>
      <c r="B5" s="194"/>
      <c r="C5" s="194"/>
    </row>
    <row r="6" spans="1:3" ht="29.25" customHeight="1">
      <c r="A6" s="194" t="s">
        <v>207</v>
      </c>
      <c r="B6" s="194"/>
      <c r="C6" s="194"/>
    </row>
    <row r="7" spans="1:3" ht="18" customHeight="1">
      <c r="A7" s="194"/>
      <c r="B7" s="194"/>
      <c r="C7" s="194"/>
    </row>
    <row r="8" spans="1:3" ht="18" customHeight="1">
      <c r="A8" s="190" t="s">
        <v>2</v>
      </c>
      <c r="B8" s="191" t="s">
        <v>7</v>
      </c>
      <c r="C8" s="192" t="s">
        <v>121</v>
      </c>
    </row>
    <row r="9" spans="1:3" s="20" customFormat="1" ht="17.25" customHeight="1">
      <c r="A9" s="190"/>
      <c r="B9" s="191"/>
      <c r="C9" s="192"/>
    </row>
    <row r="10" spans="1:3" s="21" customFormat="1" ht="33.75" customHeight="1">
      <c r="A10" s="146" t="s">
        <v>8</v>
      </c>
      <c r="B10" s="143" t="s">
        <v>9</v>
      </c>
      <c r="C10" s="137">
        <f>C11+C18+C22+C26+C33+C15+C29+C20+C13</f>
        <v>50442.59999999999</v>
      </c>
    </row>
    <row r="11" spans="1:3" s="22" customFormat="1" ht="19.5" customHeight="1">
      <c r="A11" s="146" t="s">
        <v>10</v>
      </c>
      <c r="B11" s="143" t="s">
        <v>11</v>
      </c>
      <c r="C11" s="137">
        <f>C12</f>
        <v>13168</v>
      </c>
    </row>
    <row r="12" spans="1:3" s="23" customFormat="1" ht="18" customHeight="1">
      <c r="A12" s="147" t="s">
        <v>12</v>
      </c>
      <c r="B12" s="148" t="s">
        <v>13</v>
      </c>
      <c r="C12" s="138">
        <v>13168</v>
      </c>
    </row>
    <row r="13" spans="1:3" s="23" customFormat="1" ht="18" customHeight="1">
      <c r="A13" s="178" t="s">
        <v>317</v>
      </c>
      <c r="B13" s="179" t="s">
        <v>318</v>
      </c>
      <c r="C13" s="137">
        <f>C14</f>
        <v>0.2</v>
      </c>
    </row>
    <row r="14" spans="1:3" s="23" customFormat="1" ht="18" customHeight="1">
      <c r="A14" s="180" t="s">
        <v>319</v>
      </c>
      <c r="B14" s="181" t="s">
        <v>320</v>
      </c>
      <c r="C14" s="138">
        <v>0.2</v>
      </c>
    </row>
    <row r="15" spans="1:3" s="23" customFormat="1" ht="19.5" customHeight="1">
      <c r="A15" s="149" t="s">
        <v>188</v>
      </c>
      <c r="B15" s="149" t="s">
        <v>185</v>
      </c>
      <c r="C15" s="137">
        <f>C16+C17</f>
        <v>20963.1</v>
      </c>
    </row>
    <row r="16" spans="1:3" s="23" customFormat="1" ht="19.5" customHeight="1">
      <c r="A16" s="150" t="s">
        <v>189</v>
      </c>
      <c r="B16" s="150" t="s">
        <v>186</v>
      </c>
      <c r="C16" s="138">
        <v>4009.3</v>
      </c>
    </row>
    <row r="17" spans="1:3" s="23" customFormat="1" ht="19.5" customHeight="1">
      <c r="A17" s="150" t="s">
        <v>190</v>
      </c>
      <c r="B17" s="150" t="s">
        <v>187</v>
      </c>
      <c r="C17" s="138">
        <v>16953.8</v>
      </c>
    </row>
    <row r="18" spans="1:3" s="24" customFormat="1" ht="18.75" customHeight="1">
      <c r="A18" s="146" t="s">
        <v>14</v>
      </c>
      <c r="B18" s="143" t="s">
        <v>15</v>
      </c>
      <c r="C18" s="137">
        <f>C19</f>
        <v>1.6</v>
      </c>
    </row>
    <row r="19" spans="1:3" s="23" customFormat="1" ht="47.25">
      <c r="A19" s="147" t="s">
        <v>16</v>
      </c>
      <c r="B19" s="148" t="s">
        <v>17</v>
      </c>
      <c r="C19" s="138">
        <v>1.6</v>
      </c>
    </row>
    <row r="20" spans="1:3" s="23" customFormat="1" ht="47.25">
      <c r="A20" s="182" t="s">
        <v>321</v>
      </c>
      <c r="B20" s="183" t="s">
        <v>322</v>
      </c>
      <c r="C20" s="137">
        <f>C21</f>
        <v>4</v>
      </c>
    </row>
    <row r="21" spans="1:3" s="23" customFormat="1" ht="15.75">
      <c r="A21" s="88" t="s">
        <v>323</v>
      </c>
      <c r="B21" s="88" t="s">
        <v>324</v>
      </c>
      <c r="C21" s="138">
        <v>4</v>
      </c>
    </row>
    <row r="22" spans="1:3" s="24" customFormat="1" ht="63">
      <c r="A22" s="146" t="s">
        <v>18</v>
      </c>
      <c r="B22" s="143" t="s">
        <v>19</v>
      </c>
      <c r="C22" s="137">
        <f>SUM(C23:C25)</f>
        <v>7342.2</v>
      </c>
    </row>
    <row r="23" spans="1:3" s="23" customFormat="1" ht="141.75">
      <c r="A23" s="147" t="s">
        <v>20</v>
      </c>
      <c r="B23" s="148" t="s">
        <v>21</v>
      </c>
      <c r="C23" s="138">
        <v>6401.2</v>
      </c>
    </row>
    <row r="24" spans="1:3" s="23" customFormat="1" ht="63">
      <c r="A24" s="184" t="s">
        <v>313</v>
      </c>
      <c r="B24" s="185" t="s">
        <v>312</v>
      </c>
      <c r="C24" s="138">
        <v>4</v>
      </c>
    </row>
    <row r="25" spans="1:3" s="20" customFormat="1" ht="126">
      <c r="A25" s="148" t="s">
        <v>22</v>
      </c>
      <c r="B25" s="148" t="s">
        <v>23</v>
      </c>
      <c r="C25" s="138">
        <v>937</v>
      </c>
    </row>
    <row r="26" spans="1:3" s="23" customFormat="1" ht="47.25">
      <c r="A26" s="143" t="s">
        <v>24</v>
      </c>
      <c r="B26" s="143" t="s">
        <v>25</v>
      </c>
      <c r="C26" s="137">
        <f>SUM(C27:C28)</f>
        <v>796.6</v>
      </c>
    </row>
    <row r="27" spans="1:3" s="23" customFormat="1" ht="16.5" customHeight="1">
      <c r="A27" s="148" t="s">
        <v>26</v>
      </c>
      <c r="B27" s="148" t="s">
        <v>27</v>
      </c>
      <c r="C27" s="138">
        <v>12.2</v>
      </c>
    </row>
    <row r="28" spans="1:3" s="23" customFormat="1" ht="26.25" customHeight="1">
      <c r="A28" s="148" t="s">
        <v>28</v>
      </c>
      <c r="B28" s="148" t="s">
        <v>29</v>
      </c>
      <c r="C28" s="138">
        <v>784.4</v>
      </c>
    </row>
    <row r="29" spans="1:3" s="23" customFormat="1" ht="49.5" customHeight="1">
      <c r="A29" s="151" t="s">
        <v>302</v>
      </c>
      <c r="B29" s="152" t="s">
        <v>301</v>
      </c>
      <c r="C29" s="137">
        <f>C30+C31+C32</f>
        <v>8091.5</v>
      </c>
    </row>
    <row r="30" spans="1:3" s="23" customFormat="1" ht="123.75" customHeight="1">
      <c r="A30" s="153" t="s">
        <v>303</v>
      </c>
      <c r="B30" s="136" t="s">
        <v>305</v>
      </c>
      <c r="C30" s="138">
        <v>2317.8</v>
      </c>
    </row>
    <row r="31" spans="1:3" s="23" customFormat="1" ht="57.75" customHeight="1">
      <c r="A31" s="153" t="s">
        <v>304</v>
      </c>
      <c r="B31" s="136" t="s">
        <v>306</v>
      </c>
      <c r="C31" s="138">
        <v>1517.5</v>
      </c>
    </row>
    <row r="32" spans="1:3" s="23" customFormat="1" ht="49.5" customHeight="1">
      <c r="A32" s="154" t="s">
        <v>310</v>
      </c>
      <c r="B32" s="144" t="s">
        <v>311</v>
      </c>
      <c r="C32" s="138">
        <v>4256.2</v>
      </c>
    </row>
    <row r="33" spans="1:3" s="23" customFormat="1" ht="31.5">
      <c r="A33" s="143" t="s">
        <v>30</v>
      </c>
      <c r="B33" s="146" t="s">
        <v>31</v>
      </c>
      <c r="C33" s="137">
        <v>75.4</v>
      </c>
    </row>
    <row r="34" spans="1:3" s="23" customFormat="1" ht="21" customHeight="1">
      <c r="A34" s="146" t="s">
        <v>32</v>
      </c>
      <c r="B34" s="146" t="s">
        <v>33</v>
      </c>
      <c r="C34" s="155">
        <f>C35+C40</f>
        <v>19018.9</v>
      </c>
    </row>
    <row r="35" spans="1:3" s="23" customFormat="1" ht="52.5" customHeight="1">
      <c r="A35" s="146" t="s">
        <v>34</v>
      </c>
      <c r="B35" s="146" t="s">
        <v>35</v>
      </c>
      <c r="C35" s="156">
        <f>C36+C38+C39+C37</f>
        <v>19041.9</v>
      </c>
    </row>
    <row r="36" spans="1:3" s="23" customFormat="1" ht="36.75" customHeight="1">
      <c r="A36" s="147" t="s">
        <v>36</v>
      </c>
      <c r="B36" s="147" t="s">
        <v>37</v>
      </c>
      <c r="C36" s="157">
        <v>431</v>
      </c>
    </row>
    <row r="37" spans="1:3" s="22" customFormat="1" ht="16.5" customHeight="1">
      <c r="A37" s="147" t="s">
        <v>240</v>
      </c>
      <c r="B37" s="145" t="s">
        <v>241</v>
      </c>
      <c r="C37" s="157">
        <v>422.9</v>
      </c>
    </row>
    <row r="38" spans="1:3" s="20" customFormat="1" ht="39.75" customHeight="1">
      <c r="A38" s="147" t="s">
        <v>38</v>
      </c>
      <c r="B38" s="147" t="s">
        <v>39</v>
      </c>
      <c r="C38" s="157">
        <v>1443</v>
      </c>
    </row>
    <row r="39" spans="1:3" s="20" customFormat="1" ht="21.75" customHeight="1">
      <c r="A39" s="147" t="s">
        <v>40</v>
      </c>
      <c r="B39" s="147" t="s">
        <v>41</v>
      </c>
      <c r="C39" s="157">
        <v>16745</v>
      </c>
    </row>
    <row r="40" spans="1:3" s="20" customFormat="1" ht="46.5" customHeight="1">
      <c r="A40" s="146" t="s">
        <v>264</v>
      </c>
      <c r="B40" s="158" t="s">
        <v>263</v>
      </c>
      <c r="C40" s="159">
        <v>-23</v>
      </c>
    </row>
    <row r="41" spans="1:3" s="20" customFormat="1" ht="18" customHeight="1">
      <c r="A41" s="146"/>
      <c r="B41" s="160" t="s">
        <v>42</v>
      </c>
      <c r="C41" s="159">
        <f>C34+C10</f>
        <v>69461.5</v>
      </c>
    </row>
    <row r="42" spans="1:3" s="20" customFormat="1" ht="18" customHeight="1">
      <c r="A42" s="25"/>
      <c r="B42" s="26"/>
      <c r="C42" s="27"/>
    </row>
    <row r="43" spans="1:3" s="20" customFormat="1" ht="18" customHeight="1">
      <c r="A43" s="25"/>
      <c r="B43" s="26"/>
      <c r="C43" s="27"/>
    </row>
    <row r="44" spans="1:3" s="20" customFormat="1" ht="18" customHeight="1">
      <c r="A44" s="25"/>
      <c r="B44" s="26"/>
      <c r="C44" s="27"/>
    </row>
    <row r="45" spans="1:3" ht="18" customHeight="1">
      <c r="A45" s="28"/>
      <c r="B45" s="29"/>
      <c r="C45" s="30"/>
    </row>
    <row r="46" spans="1:3" ht="15">
      <c r="A46" s="28"/>
      <c r="B46" s="29"/>
      <c r="C46" s="30"/>
    </row>
    <row r="47" spans="1:3" ht="15">
      <c r="A47" s="28"/>
      <c r="B47" s="29"/>
      <c r="C47" s="30"/>
    </row>
    <row r="48" spans="1:3" ht="15">
      <c r="A48" s="28"/>
      <c r="B48" s="29"/>
      <c r="C48" s="30"/>
    </row>
    <row r="49" spans="1:3" ht="15">
      <c r="A49" s="28"/>
      <c r="B49" s="29"/>
      <c r="C49" s="30"/>
    </row>
    <row r="50" spans="1:3" ht="15">
      <c r="A50" s="28"/>
      <c r="B50" s="29"/>
      <c r="C50" s="30"/>
    </row>
    <row r="51" spans="1:3" ht="15">
      <c r="A51" s="28"/>
      <c r="B51" s="29"/>
      <c r="C51" s="30"/>
    </row>
    <row r="52" spans="1:3" ht="15">
      <c r="A52" s="28"/>
      <c r="B52" s="29"/>
      <c r="C52" s="30"/>
    </row>
    <row r="53" spans="1:3" ht="15">
      <c r="A53" s="28"/>
      <c r="B53" s="29"/>
      <c r="C53" s="30"/>
    </row>
    <row r="54" spans="1:3" ht="15">
      <c r="A54" s="28"/>
      <c r="B54" s="29"/>
      <c r="C54" s="30"/>
    </row>
    <row r="55" spans="1:3" ht="15">
      <c r="A55" s="28"/>
      <c r="B55" s="29"/>
      <c r="C55" s="30"/>
    </row>
    <row r="56" spans="1:3" ht="15">
      <c r="A56" s="28"/>
      <c r="B56" s="29"/>
      <c r="C56" s="30"/>
    </row>
    <row r="57" spans="1:3" ht="15">
      <c r="A57" s="28"/>
      <c r="B57" s="29"/>
      <c r="C57" s="30"/>
    </row>
    <row r="58" spans="1:3" ht="15">
      <c r="A58" s="28"/>
      <c r="B58" s="29"/>
      <c r="C58" s="30"/>
    </row>
    <row r="59" spans="1:3" ht="15">
      <c r="A59" s="28"/>
      <c r="B59" s="29"/>
      <c r="C59" s="30"/>
    </row>
    <row r="60" spans="1:3" ht="15">
      <c r="A60" s="28"/>
      <c r="B60" s="29"/>
      <c r="C60" s="30"/>
    </row>
    <row r="61" spans="1:3" ht="15">
      <c r="A61" s="28"/>
      <c r="B61" s="29"/>
      <c r="C61" s="30"/>
    </row>
    <row r="62" spans="1:3" ht="15">
      <c r="A62" s="28"/>
      <c r="B62" s="29"/>
      <c r="C62" s="30"/>
    </row>
    <row r="63" spans="1:3" ht="15">
      <c r="A63" s="28"/>
      <c r="B63" s="29"/>
      <c r="C63" s="30"/>
    </row>
    <row r="64" spans="1:3" ht="15">
      <c r="A64" s="28"/>
      <c r="B64" s="29"/>
      <c r="C64" s="30"/>
    </row>
    <row r="65" spans="1:3" ht="15">
      <c r="A65" s="28"/>
      <c r="B65" s="29"/>
      <c r="C65" s="30"/>
    </row>
    <row r="66" spans="1:3" ht="15">
      <c r="A66" s="28"/>
      <c r="B66" s="29"/>
      <c r="C66" s="30"/>
    </row>
    <row r="67" spans="1:3" ht="15">
      <c r="A67" s="28"/>
      <c r="B67" s="29"/>
      <c r="C67" s="30"/>
    </row>
    <row r="68" spans="1:3" ht="15">
      <c r="A68" s="28"/>
      <c r="B68" s="29"/>
      <c r="C68" s="30"/>
    </row>
    <row r="69" spans="1:3" ht="15">
      <c r="A69" s="28"/>
      <c r="B69" s="29"/>
      <c r="C69" s="30"/>
    </row>
    <row r="70" spans="1:3" ht="15">
      <c r="A70" s="28"/>
      <c r="B70" s="29"/>
      <c r="C70" s="30"/>
    </row>
    <row r="71" spans="1:3" ht="15">
      <c r="A71" s="28"/>
      <c r="B71" s="29"/>
      <c r="C71" s="30"/>
    </row>
    <row r="72" spans="1:3" ht="15">
      <c r="A72" s="28"/>
      <c r="B72" s="29"/>
      <c r="C72" s="30"/>
    </row>
    <row r="73" spans="1:3" ht="15">
      <c r="A73" s="28"/>
      <c r="B73" s="29"/>
      <c r="C73" s="30"/>
    </row>
    <row r="74" spans="1:3" ht="15">
      <c r="A74" s="28"/>
      <c r="B74" s="29"/>
      <c r="C74" s="30"/>
    </row>
    <row r="75" spans="1:3" ht="15">
      <c r="A75" s="28"/>
      <c r="B75" s="29"/>
      <c r="C75" s="30"/>
    </row>
    <row r="76" spans="1:3" ht="15">
      <c r="A76" s="28"/>
      <c r="B76" s="29"/>
      <c r="C76" s="30"/>
    </row>
    <row r="77" spans="1:3" ht="15">
      <c r="A77" s="28"/>
      <c r="B77" s="29"/>
      <c r="C77" s="30"/>
    </row>
    <row r="78" spans="1:3" ht="15">
      <c r="A78" s="28"/>
      <c r="B78" s="29"/>
      <c r="C78" s="30"/>
    </row>
    <row r="79" spans="1:3" ht="15">
      <c r="A79" s="28"/>
      <c r="B79" s="29"/>
      <c r="C79" s="30"/>
    </row>
    <row r="80" spans="1:3" ht="15">
      <c r="A80" s="28"/>
      <c r="B80" s="29"/>
      <c r="C80" s="30"/>
    </row>
    <row r="81" spans="1:3" ht="15">
      <c r="A81" s="28"/>
      <c r="B81" s="29"/>
      <c r="C81" s="30"/>
    </row>
    <row r="82" spans="1:3" ht="15">
      <c r="A82" s="28"/>
      <c r="B82" s="29"/>
      <c r="C82" s="30"/>
    </row>
    <row r="83" spans="1:3" ht="15">
      <c r="A83" s="28"/>
      <c r="B83" s="29"/>
      <c r="C83" s="30"/>
    </row>
    <row r="84" spans="1:3" ht="15">
      <c r="A84" s="28"/>
      <c r="B84" s="29"/>
      <c r="C84" s="30"/>
    </row>
    <row r="85" spans="1:3" ht="15">
      <c r="A85" s="28"/>
      <c r="B85" s="29"/>
      <c r="C85" s="30"/>
    </row>
    <row r="86" spans="1:3" ht="15">
      <c r="A86" s="28"/>
      <c r="B86" s="29"/>
      <c r="C86" s="30"/>
    </row>
    <row r="87" spans="1:3" ht="15">
      <c r="A87" s="28"/>
      <c r="B87" s="29"/>
      <c r="C87" s="30"/>
    </row>
    <row r="88" spans="1:3" ht="15">
      <c r="A88" s="28"/>
      <c r="B88" s="29"/>
      <c r="C88" s="30"/>
    </row>
    <row r="89" spans="1:3" ht="15">
      <c r="A89" s="28"/>
      <c r="B89" s="29"/>
      <c r="C89" s="30"/>
    </row>
    <row r="90" spans="1:3" ht="15">
      <c r="A90" s="28"/>
      <c r="B90" s="29"/>
      <c r="C90" s="30"/>
    </row>
    <row r="91" spans="1:3" ht="15">
      <c r="A91" s="28"/>
      <c r="B91" s="29"/>
      <c r="C91" s="30"/>
    </row>
    <row r="92" spans="1:3" ht="15">
      <c r="A92" s="28"/>
      <c r="B92" s="29"/>
      <c r="C92" s="30"/>
    </row>
    <row r="93" spans="1:3" ht="15">
      <c r="A93" s="28"/>
      <c r="B93" s="29"/>
      <c r="C93" s="30"/>
    </row>
    <row r="94" spans="1:3" ht="15">
      <c r="A94" s="28"/>
      <c r="B94" s="29"/>
      <c r="C94" s="30"/>
    </row>
    <row r="95" spans="1:3" ht="15">
      <c r="A95" s="28"/>
      <c r="B95" s="29"/>
      <c r="C95" s="30"/>
    </row>
    <row r="96" spans="1:3" ht="15">
      <c r="A96" s="28"/>
      <c r="B96" s="29"/>
      <c r="C96" s="30"/>
    </row>
    <row r="97" spans="1:3" ht="15">
      <c r="A97" s="28"/>
      <c r="B97" s="29"/>
      <c r="C97" s="30"/>
    </row>
    <row r="98" spans="1:3" ht="15">
      <c r="A98" s="28"/>
      <c r="B98" s="29"/>
      <c r="C98" s="30"/>
    </row>
    <row r="99" spans="1:3" ht="15">
      <c r="A99" s="28"/>
      <c r="B99" s="29"/>
      <c r="C99" s="30"/>
    </row>
    <row r="100" spans="1:3" ht="15">
      <c r="A100" s="28"/>
      <c r="B100" s="29"/>
      <c r="C100" s="30"/>
    </row>
    <row r="101" spans="1:3" ht="15">
      <c r="A101" s="28"/>
      <c r="B101" s="29"/>
      <c r="C101" s="30"/>
    </row>
    <row r="102" spans="1:3" ht="15">
      <c r="A102" s="28"/>
      <c r="B102" s="29"/>
      <c r="C102" s="30"/>
    </row>
    <row r="103" spans="1:3" ht="15">
      <c r="A103" s="28"/>
      <c r="B103" s="29"/>
      <c r="C103" s="30"/>
    </row>
    <row r="104" spans="1:3" ht="15">
      <c r="A104" s="28"/>
      <c r="B104" s="29"/>
      <c r="C104" s="30"/>
    </row>
    <row r="105" spans="1:3" ht="15">
      <c r="A105" s="28"/>
      <c r="B105" s="29"/>
      <c r="C105" s="30"/>
    </row>
    <row r="106" spans="1:3" ht="15">
      <c r="A106" s="28"/>
      <c r="B106" s="29"/>
      <c r="C106" s="30"/>
    </row>
    <row r="107" spans="1:3" ht="15">
      <c r="A107" s="28"/>
      <c r="B107" s="29"/>
      <c r="C107" s="30"/>
    </row>
    <row r="108" spans="1:3" ht="15">
      <c r="A108" s="28"/>
      <c r="B108" s="29"/>
      <c r="C108" s="30"/>
    </row>
    <row r="109" spans="1:3" ht="15">
      <c r="A109" s="28"/>
      <c r="B109" s="29"/>
      <c r="C109" s="30"/>
    </row>
    <row r="110" spans="1:3" ht="15">
      <c r="A110" s="28"/>
      <c r="B110" s="29"/>
      <c r="C110" s="30"/>
    </row>
    <row r="111" spans="1:3" ht="15">
      <c r="A111" s="28"/>
      <c r="B111" s="29"/>
      <c r="C111" s="30"/>
    </row>
    <row r="112" spans="1:3" ht="15">
      <c r="A112" s="28"/>
      <c r="B112" s="29"/>
      <c r="C112" s="30"/>
    </row>
    <row r="113" spans="1:3" ht="15">
      <c r="A113" s="28"/>
      <c r="B113" s="29"/>
      <c r="C113" s="30"/>
    </row>
  </sheetData>
  <sheetProtection selectLockedCells="1" selectUnlockedCells="1"/>
  <mergeCells count="9">
    <mergeCell ref="A8:A9"/>
    <mergeCell ref="B8:B9"/>
    <mergeCell ref="C8:C9"/>
    <mergeCell ref="B2:C2"/>
    <mergeCell ref="B3:C3"/>
    <mergeCell ref="B4:C4"/>
    <mergeCell ref="A5:C5"/>
    <mergeCell ref="A6:C6"/>
    <mergeCell ref="A7:C7"/>
  </mergeCells>
  <printOptions/>
  <pageMargins left="0.7874015748031497" right="0.7874015748031497" top="0.5118110236220472" bottom="1.062992125984252" header="0.5118110236220472" footer="0.7874015748031497"/>
  <pageSetup fitToHeight="0" fitToWidth="1" horizontalDpi="300" verticalDpi="300" orientation="portrait" paperSize="9" scale="79" r:id="rId2"/>
  <headerFooter differentFirst="1" alignWithMargins="0">
    <oddHeader>&amp;CСтраница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E141"/>
  <sheetViews>
    <sheetView workbookViewId="0" topLeftCell="A1">
      <selection activeCell="A10" sqref="A10:D38"/>
    </sheetView>
  </sheetViews>
  <sheetFormatPr defaultColWidth="9.140625" defaultRowHeight="12.75"/>
  <cols>
    <col min="1" max="1" width="67.8515625" style="0" customWidth="1"/>
    <col min="2" max="2" width="3.8515625" style="0" customWidth="1"/>
    <col min="3" max="3" width="4.8515625" style="0" customWidth="1"/>
    <col min="4" max="4" width="16.57421875" style="31" customWidth="1"/>
  </cols>
  <sheetData>
    <row r="1" spans="1:4" ht="15">
      <c r="A1" s="32"/>
      <c r="B1" s="124" t="s">
        <v>326</v>
      </c>
      <c r="C1" s="32"/>
      <c r="D1" s="33"/>
    </row>
    <row r="2" spans="1:4" ht="21.75" customHeight="1">
      <c r="A2" s="32"/>
      <c r="B2" s="125" t="s">
        <v>290</v>
      </c>
      <c r="C2" s="32"/>
      <c r="D2" s="33"/>
    </row>
    <row r="3" spans="1:4" ht="19.5" customHeight="1">
      <c r="A3" s="32"/>
      <c r="B3" s="125" t="s">
        <v>291</v>
      </c>
      <c r="C3" s="32"/>
      <c r="D3" s="33"/>
    </row>
    <row r="4" spans="1:4" ht="23.25" customHeight="1">
      <c r="A4" s="32"/>
      <c r="B4" s="125" t="s">
        <v>309</v>
      </c>
      <c r="C4" s="32" t="s">
        <v>327</v>
      </c>
      <c r="D4" s="33"/>
    </row>
    <row r="5" spans="1:4" ht="12.75">
      <c r="A5" s="32"/>
      <c r="B5" s="32"/>
      <c r="C5" s="32"/>
      <c r="D5" s="33"/>
    </row>
    <row r="6" spans="1:4" ht="15.75" customHeight="1">
      <c r="A6" s="195" t="s">
        <v>43</v>
      </c>
      <c r="B6" s="195"/>
      <c r="C6" s="195"/>
      <c r="D6" s="195"/>
    </row>
    <row r="7" spans="1:4" ht="15.75" customHeight="1">
      <c r="A7" s="195" t="s">
        <v>44</v>
      </c>
      <c r="B7" s="195"/>
      <c r="C7" s="195"/>
      <c r="D7" s="195"/>
    </row>
    <row r="8" spans="1:4" ht="15.75" customHeight="1">
      <c r="A8" s="195" t="s">
        <v>209</v>
      </c>
      <c r="B8" s="195"/>
      <c r="C8" s="195"/>
      <c r="D8" s="195"/>
    </row>
    <row r="9" spans="1:4" ht="31.5">
      <c r="A9" s="34" t="s">
        <v>45</v>
      </c>
      <c r="B9" s="35" t="s">
        <v>46</v>
      </c>
      <c r="C9" s="35" t="s">
        <v>47</v>
      </c>
      <c r="D9" s="36" t="s">
        <v>48</v>
      </c>
    </row>
    <row r="10" spans="1:5" ht="17.25" customHeight="1">
      <c r="A10" s="37" t="s">
        <v>49</v>
      </c>
      <c r="B10" s="38" t="s">
        <v>50</v>
      </c>
      <c r="C10" s="38" t="s">
        <v>51</v>
      </c>
      <c r="D10" s="79">
        <f>D11+D12+D13+D14+D15</f>
        <v>26320.8</v>
      </c>
      <c r="E10" s="39"/>
    </row>
    <row r="11" spans="1:5" s="43" customFormat="1" ht="30">
      <c r="A11" s="40" t="s">
        <v>52</v>
      </c>
      <c r="B11" s="41" t="s">
        <v>50</v>
      </c>
      <c r="C11" s="41" t="s">
        <v>53</v>
      </c>
      <c r="D11" s="80">
        <v>2335.7</v>
      </c>
      <c r="E11" s="42"/>
    </row>
    <row r="12" spans="1:5" ht="45">
      <c r="A12" s="44" t="s">
        <v>55</v>
      </c>
      <c r="B12" s="41" t="s">
        <v>50</v>
      </c>
      <c r="C12" s="41" t="s">
        <v>56</v>
      </c>
      <c r="D12" s="80">
        <v>19615.8</v>
      </c>
      <c r="E12" s="39"/>
    </row>
    <row r="13" spans="1:5" ht="45">
      <c r="A13" s="44" t="s">
        <v>57</v>
      </c>
      <c r="B13" s="41" t="s">
        <v>50</v>
      </c>
      <c r="C13" s="41" t="s">
        <v>58</v>
      </c>
      <c r="D13" s="80">
        <v>20</v>
      </c>
      <c r="E13" s="39"/>
    </row>
    <row r="14" spans="1:5" ht="17.25" customHeight="1">
      <c r="A14" s="44" t="s">
        <v>59</v>
      </c>
      <c r="B14" s="41" t="s">
        <v>50</v>
      </c>
      <c r="C14" s="41" t="s">
        <v>60</v>
      </c>
      <c r="D14" s="80"/>
      <c r="E14" s="39"/>
    </row>
    <row r="15" spans="1:5" ht="18" customHeight="1">
      <c r="A15" s="44" t="s">
        <v>61</v>
      </c>
      <c r="B15" s="41" t="s">
        <v>50</v>
      </c>
      <c r="C15" s="41" t="s">
        <v>62</v>
      </c>
      <c r="D15" s="80">
        <v>4349.3</v>
      </c>
      <c r="E15" s="39"/>
    </row>
    <row r="16" spans="1:5" ht="18" customHeight="1">
      <c r="A16" s="37" t="s">
        <v>63</v>
      </c>
      <c r="B16" s="38" t="s">
        <v>53</v>
      </c>
      <c r="C16" s="38" t="s">
        <v>51</v>
      </c>
      <c r="D16" s="79">
        <f>D17</f>
        <v>2205.6</v>
      </c>
      <c r="E16" s="39"/>
    </row>
    <row r="17" spans="1:5" ht="18" customHeight="1">
      <c r="A17" s="44" t="s">
        <v>64</v>
      </c>
      <c r="B17" s="41" t="s">
        <v>53</v>
      </c>
      <c r="C17" s="41" t="s">
        <v>54</v>
      </c>
      <c r="D17" s="80">
        <v>2205.6</v>
      </c>
      <c r="E17" s="39"/>
    </row>
    <row r="18" spans="1:5" s="47" customFormat="1" ht="31.5">
      <c r="A18" s="45" t="s">
        <v>65</v>
      </c>
      <c r="B18" s="38" t="s">
        <v>54</v>
      </c>
      <c r="C18" s="38" t="s">
        <v>51</v>
      </c>
      <c r="D18" s="79">
        <f>D19+D20</f>
        <v>963.2</v>
      </c>
      <c r="E18" s="46"/>
    </row>
    <row r="19" spans="1:5" ht="31.5" customHeight="1">
      <c r="A19" s="40" t="s">
        <v>66</v>
      </c>
      <c r="B19" s="41" t="s">
        <v>54</v>
      </c>
      <c r="C19" s="41" t="s">
        <v>67</v>
      </c>
      <c r="D19" s="80">
        <v>433.2</v>
      </c>
      <c r="E19" s="39"/>
    </row>
    <row r="20" spans="1:5" s="32" customFormat="1" ht="30">
      <c r="A20" s="40" t="s">
        <v>68</v>
      </c>
      <c r="B20" s="41" t="s">
        <v>54</v>
      </c>
      <c r="C20" s="41" t="s">
        <v>69</v>
      </c>
      <c r="D20" s="80">
        <v>530</v>
      </c>
      <c r="E20" s="48"/>
    </row>
    <row r="21" spans="1:5" ht="18" customHeight="1">
      <c r="A21" s="37" t="s">
        <v>70</v>
      </c>
      <c r="B21" s="38" t="s">
        <v>56</v>
      </c>
      <c r="C21" s="38" t="s">
        <v>51</v>
      </c>
      <c r="D21" s="81">
        <f>D23+D22+D24</f>
        <v>14849.1</v>
      </c>
      <c r="E21" s="39"/>
    </row>
    <row r="22" spans="1:5" ht="18" customHeight="1">
      <c r="A22" s="44" t="s">
        <v>191</v>
      </c>
      <c r="B22" s="41" t="s">
        <v>56</v>
      </c>
      <c r="C22" s="41" t="s">
        <v>50</v>
      </c>
      <c r="D22" s="82">
        <v>3529.6</v>
      </c>
      <c r="E22" s="39"/>
    </row>
    <row r="23" spans="1:5" ht="17.25" customHeight="1">
      <c r="A23" s="44" t="s">
        <v>73</v>
      </c>
      <c r="B23" s="41" t="s">
        <v>56</v>
      </c>
      <c r="C23" s="41" t="s">
        <v>74</v>
      </c>
      <c r="D23" s="82">
        <v>11082.1</v>
      </c>
      <c r="E23" s="39"/>
    </row>
    <row r="24" spans="1:5" ht="17.25" customHeight="1">
      <c r="A24" s="100" t="s">
        <v>243</v>
      </c>
      <c r="B24" s="41" t="s">
        <v>56</v>
      </c>
      <c r="C24" s="41" t="s">
        <v>244</v>
      </c>
      <c r="D24" s="82">
        <v>237.4</v>
      </c>
      <c r="E24" s="39"/>
    </row>
    <row r="25" spans="1:5" ht="18" customHeight="1">
      <c r="A25" s="37" t="s">
        <v>75</v>
      </c>
      <c r="B25" s="38" t="s">
        <v>71</v>
      </c>
      <c r="C25" s="38" t="s">
        <v>51</v>
      </c>
      <c r="D25" s="79">
        <f>D26+D28+D27</f>
        <v>21788.2</v>
      </c>
      <c r="E25" s="39"/>
    </row>
    <row r="26" spans="1:5" ht="17.25" customHeight="1">
      <c r="A26" s="44" t="s">
        <v>76</v>
      </c>
      <c r="B26" s="41" t="s">
        <v>71</v>
      </c>
      <c r="C26" s="41" t="s">
        <v>50</v>
      </c>
      <c r="D26" s="80">
        <v>426.2</v>
      </c>
      <c r="E26" s="39"/>
    </row>
    <row r="27" spans="1:5" ht="17.25" customHeight="1">
      <c r="A27" s="44" t="s">
        <v>242</v>
      </c>
      <c r="B27" s="41" t="s">
        <v>71</v>
      </c>
      <c r="C27" s="41" t="s">
        <v>53</v>
      </c>
      <c r="D27" s="80">
        <v>300</v>
      </c>
      <c r="E27" s="39"/>
    </row>
    <row r="28" spans="1:5" ht="18" customHeight="1">
      <c r="A28" s="44" t="s">
        <v>77</v>
      </c>
      <c r="B28" s="41" t="s">
        <v>71</v>
      </c>
      <c r="C28" s="41" t="s">
        <v>54</v>
      </c>
      <c r="D28" s="80">
        <v>21062</v>
      </c>
      <c r="E28" s="39"/>
    </row>
    <row r="29" spans="1:5" ht="15.75">
      <c r="A29" s="37" t="s">
        <v>78</v>
      </c>
      <c r="B29" s="38" t="s">
        <v>72</v>
      </c>
      <c r="C29" s="38" t="s">
        <v>51</v>
      </c>
      <c r="D29" s="79">
        <f>D30</f>
        <v>161</v>
      </c>
      <c r="E29" s="39"/>
    </row>
    <row r="30" spans="1:5" ht="17.25" customHeight="1">
      <c r="A30" s="44" t="s">
        <v>79</v>
      </c>
      <c r="B30" s="41" t="s">
        <v>72</v>
      </c>
      <c r="C30" s="41" t="s">
        <v>72</v>
      </c>
      <c r="D30" s="80">
        <v>161</v>
      </c>
      <c r="E30" s="39"/>
    </row>
    <row r="31" spans="1:5" ht="15.75">
      <c r="A31" s="37" t="s">
        <v>80</v>
      </c>
      <c r="B31" s="38" t="s">
        <v>81</v>
      </c>
      <c r="C31" s="38" t="s">
        <v>51</v>
      </c>
      <c r="D31" s="79">
        <f>D32</f>
        <v>2313</v>
      </c>
      <c r="E31" s="39"/>
    </row>
    <row r="32" spans="1:5" ht="17.25" customHeight="1">
      <c r="A32" s="44" t="s">
        <v>82</v>
      </c>
      <c r="B32" s="41" t="s">
        <v>81</v>
      </c>
      <c r="C32" s="41" t="s">
        <v>50</v>
      </c>
      <c r="D32" s="80">
        <v>2313</v>
      </c>
      <c r="E32" s="39"/>
    </row>
    <row r="33" spans="1:5" ht="18" customHeight="1">
      <c r="A33" s="37" t="s">
        <v>83</v>
      </c>
      <c r="B33" s="38" t="s">
        <v>67</v>
      </c>
      <c r="C33" s="38" t="s">
        <v>51</v>
      </c>
      <c r="D33" s="79">
        <f>D34+D35</f>
        <v>397.70000000000005</v>
      </c>
      <c r="E33" s="39"/>
    </row>
    <row r="34" spans="1:5" ht="15">
      <c r="A34" s="44" t="s">
        <v>84</v>
      </c>
      <c r="B34" s="41" t="s">
        <v>67</v>
      </c>
      <c r="C34" s="41" t="s">
        <v>50</v>
      </c>
      <c r="D34" s="80">
        <v>198.4</v>
      </c>
      <c r="E34" s="39"/>
    </row>
    <row r="35" spans="1:5" ht="16.5">
      <c r="A35" s="102" t="s">
        <v>265</v>
      </c>
      <c r="B35" s="41" t="s">
        <v>67</v>
      </c>
      <c r="C35" s="41" t="s">
        <v>54</v>
      </c>
      <c r="D35" s="80">
        <v>199.3</v>
      </c>
      <c r="E35" s="39"/>
    </row>
    <row r="36" spans="1:5" ht="16.5" customHeight="1">
      <c r="A36" s="37" t="s">
        <v>85</v>
      </c>
      <c r="B36" s="38" t="s">
        <v>60</v>
      </c>
      <c r="C36" s="38" t="s">
        <v>51</v>
      </c>
      <c r="D36" s="79">
        <f>D37</f>
        <v>2966</v>
      </c>
      <c r="E36" s="39"/>
    </row>
    <row r="37" spans="1:5" ht="16.5" customHeight="1">
      <c r="A37" s="44" t="s">
        <v>86</v>
      </c>
      <c r="B37" s="41" t="s">
        <v>60</v>
      </c>
      <c r="C37" s="41" t="s">
        <v>53</v>
      </c>
      <c r="D37" s="80">
        <v>2966</v>
      </c>
      <c r="E37" s="39"/>
    </row>
    <row r="38" spans="1:5" ht="17.25" customHeight="1">
      <c r="A38" s="50" t="s">
        <v>87</v>
      </c>
      <c r="B38" s="38"/>
      <c r="C38" s="38"/>
      <c r="D38" s="79">
        <f>D10+D16+D18+D21+D25+D29+D31+D33+D36</f>
        <v>71964.59999999999</v>
      </c>
      <c r="E38" s="39"/>
    </row>
    <row r="39" spans="1:4" ht="12.75">
      <c r="A39" s="51"/>
      <c r="B39" s="51"/>
      <c r="C39" s="51"/>
      <c r="D39" s="52"/>
    </row>
    <row r="40" spans="1:4" ht="12.75">
      <c r="A40" s="51"/>
      <c r="B40" s="51"/>
      <c r="C40" s="51"/>
      <c r="D40" s="53"/>
    </row>
    <row r="41" spans="1:4" ht="12.75">
      <c r="A41" s="51"/>
      <c r="B41" s="51"/>
      <c r="C41" s="51"/>
      <c r="D41" s="54"/>
    </row>
    <row r="42" spans="1:4" ht="12.75">
      <c r="A42" s="51"/>
      <c r="B42" s="51"/>
      <c r="C42" s="51"/>
      <c r="D42" s="52"/>
    </row>
    <row r="43" spans="1:4" ht="12.75">
      <c r="A43" s="55"/>
      <c r="B43" s="55"/>
      <c r="C43" s="55"/>
      <c r="D43" s="56"/>
    </row>
    <row r="44" spans="1:4" ht="12.75">
      <c r="A44" s="55"/>
      <c r="B44" s="55"/>
      <c r="C44" s="55"/>
      <c r="D44" s="56"/>
    </row>
    <row r="45" spans="1:4" ht="12.75">
      <c r="A45" s="55"/>
      <c r="B45" s="55"/>
      <c r="C45" s="55"/>
      <c r="D45" s="56"/>
    </row>
    <row r="46" spans="1:4" ht="12.75">
      <c r="A46" s="55"/>
      <c r="B46" s="55"/>
      <c r="C46" s="55"/>
      <c r="D46" s="56"/>
    </row>
    <row r="47" spans="1:4" ht="12.75">
      <c r="A47" s="55"/>
      <c r="B47" s="55"/>
      <c r="C47" s="55"/>
      <c r="D47" s="56"/>
    </row>
    <row r="48" spans="1:4" ht="12.75">
      <c r="A48" s="55"/>
      <c r="B48" s="55"/>
      <c r="C48" s="55"/>
      <c r="D48" s="56"/>
    </row>
    <row r="49" spans="1:4" ht="12.75">
      <c r="A49" s="55"/>
      <c r="B49" s="55"/>
      <c r="C49" s="55"/>
      <c r="D49" s="56"/>
    </row>
    <row r="50" spans="1:4" ht="12.75">
      <c r="A50" s="55"/>
      <c r="B50" s="55"/>
      <c r="C50" s="55"/>
      <c r="D50" s="56"/>
    </row>
    <row r="51" spans="1:4" ht="12.75">
      <c r="A51" s="55"/>
      <c r="B51" s="55"/>
      <c r="C51" s="55"/>
      <c r="D51" s="56"/>
    </row>
    <row r="52" spans="1:4" ht="12.75">
      <c r="A52" s="55"/>
      <c r="B52" s="55"/>
      <c r="C52" s="55"/>
      <c r="D52" s="56"/>
    </row>
    <row r="53" spans="1:4" ht="12.75">
      <c r="A53" s="55"/>
      <c r="B53" s="55"/>
      <c r="C53" s="55"/>
      <c r="D53" s="56"/>
    </row>
    <row r="54" spans="1:4" ht="12.75">
      <c r="A54" s="55"/>
      <c r="B54" s="55"/>
      <c r="C54" s="55"/>
      <c r="D54" s="56"/>
    </row>
    <row r="55" spans="1:4" ht="12.75">
      <c r="A55" s="55"/>
      <c r="B55" s="55"/>
      <c r="C55" s="55"/>
      <c r="D55" s="56"/>
    </row>
    <row r="56" spans="1:4" ht="12.75">
      <c r="A56" s="55"/>
      <c r="B56" s="55"/>
      <c r="C56" s="55"/>
      <c r="D56" s="56"/>
    </row>
    <row r="57" spans="1:4" ht="12.75">
      <c r="A57" s="55"/>
      <c r="B57" s="55"/>
      <c r="C57" s="55"/>
      <c r="D57" s="56"/>
    </row>
    <row r="58" spans="1:4" ht="12.75">
      <c r="A58" s="55"/>
      <c r="B58" s="55"/>
      <c r="C58" s="55"/>
      <c r="D58" s="56"/>
    </row>
    <row r="59" spans="1:4" ht="12.75">
      <c r="A59" s="55"/>
      <c r="B59" s="55"/>
      <c r="C59" s="55"/>
      <c r="D59" s="56"/>
    </row>
    <row r="60" spans="1:4" ht="12.75">
      <c r="A60" s="55"/>
      <c r="B60" s="55"/>
      <c r="C60" s="55"/>
      <c r="D60" s="56"/>
    </row>
    <row r="61" spans="1:4" ht="12.75">
      <c r="A61" s="55"/>
      <c r="B61" s="55"/>
      <c r="C61" s="55"/>
      <c r="D61" s="56"/>
    </row>
    <row r="62" spans="1:4" ht="12.75">
      <c r="A62" s="55"/>
      <c r="B62" s="55"/>
      <c r="C62" s="55"/>
      <c r="D62" s="56"/>
    </row>
    <row r="63" spans="1:4" ht="12.75">
      <c r="A63" s="55"/>
      <c r="B63" s="55"/>
      <c r="C63" s="55"/>
      <c r="D63" s="56"/>
    </row>
    <row r="64" spans="1:4" ht="12.75">
      <c r="A64" s="55"/>
      <c r="B64" s="55"/>
      <c r="C64" s="55"/>
      <c r="D64" s="56"/>
    </row>
    <row r="65" spans="1:4" ht="12.75">
      <c r="A65" s="55"/>
      <c r="B65" s="55"/>
      <c r="C65" s="55"/>
      <c r="D65" s="56"/>
    </row>
    <row r="66" spans="1:4" ht="12.75">
      <c r="A66" s="55"/>
      <c r="B66" s="55"/>
      <c r="C66" s="55"/>
      <c r="D66" s="56"/>
    </row>
    <row r="67" spans="1:4" ht="12.75">
      <c r="A67" s="55"/>
      <c r="B67" s="55"/>
      <c r="C67" s="55"/>
      <c r="D67" s="56"/>
    </row>
    <row r="68" spans="1:4" ht="12.75">
      <c r="A68" s="55"/>
      <c r="B68" s="55"/>
      <c r="C68" s="55"/>
      <c r="D68" s="56"/>
    </row>
    <row r="69" spans="1:4" ht="12.75">
      <c r="A69" s="55"/>
      <c r="B69" s="55"/>
      <c r="C69" s="55"/>
      <c r="D69" s="56"/>
    </row>
    <row r="70" spans="1:4" ht="12.75">
      <c r="A70" s="55"/>
      <c r="B70" s="55"/>
      <c r="C70" s="55"/>
      <c r="D70" s="56"/>
    </row>
    <row r="71" spans="1:4" ht="12.75">
      <c r="A71" s="55"/>
      <c r="B71" s="55"/>
      <c r="C71" s="55"/>
      <c r="D71" s="56"/>
    </row>
    <row r="72" spans="1:4" ht="12.75">
      <c r="A72" s="55"/>
      <c r="B72" s="55"/>
      <c r="C72" s="55"/>
      <c r="D72" s="56"/>
    </row>
    <row r="73" spans="1:4" ht="12.75">
      <c r="A73" s="55"/>
      <c r="B73" s="55"/>
      <c r="C73" s="55"/>
      <c r="D73" s="56"/>
    </row>
    <row r="74" spans="1:4" ht="12.75">
      <c r="A74" s="55"/>
      <c r="B74" s="55"/>
      <c r="C74" s="55"/>
      <c r="D74" s="56"/>
    </row>
    <row r="75" spans="1:4" ht="12.75">
      <c r="A75" s="55"/>
      <c r="B75" s="55"/>
      <c r="C75" s="55"/>
      <c r="D75" s="56"/>
    </row>
    <row r="76" spans="1:4" ht="12.75">
      <c r="A76" s="55"/>
      <c r="B76" s="55"/>
      <c r="C76" s="55"/>
      <c r="D76" s="56"/>
    </row>
    <row r="77" spans="1:4" ht="12.75">
      <c r="A77" s="55"/>
      <c r="B77" s="55"/>
      <c r="C77" s="55"/>
      <c r="D77" s="56"/>
    </row>
    <row r="78" spans="1:4" ht="12.75">
      <c r="A78" s="55"/>
      <c r="B78" s="55"/>
      <c r="C78" s="55"/>
      <c r="D78" s="56"/>
    </row>
    <row r="79" spans="1:4" ht="12.75">
      <c r="A79" s="55"/>
      <c r="B79" s="55"/>
      <c r="C79" s="55"/>
      <c r="D79" s="56"/>
    </row>
    <row r="80" spans="1:4" ht="12.75">
      <c r="A80" s="55"/>
      <c r="B80" s="55"/>
      <c r="C80" s="55"/>
      <c r="D80" s="56"/>
    </row>
    <row r="81" spans="1:4" ht="12.75">
      <c r="A81" s="55"/>
      <c r="B81" s="55"/>
      <c r="C81" s="55"/>
      <c r="D81" s="56"/>
    </row>
    <row r="82" spans="1:4" ht="12.75">
      <c r="A82" s="55"/>
      <c r="B82" s="55"/>
      <c r="C82" s="55"/>
      <c r="D82" s="56"/>
    </row>
    <row r="83" spans="1:4" ht="12.75">
      <c r="A83" s="55"/>
      <c r="B83" s="55"/>
      <c r="C83" s="55"/>
      <c r="D83" s="56"/>
    </row>
    <row r="84" spans="1:4" ht="12.75">
      <c r="A84" s="55"/>
      <c r="B84" s="55"/>
      <c r="C84" s="55"/>
      <c r="D84" s="56"/>
    </row>
    <row r="85" spans="1:4" ht="12.75">
      <c r="A85" s="55"/>
      <c r="B85" s="55"/>
      <c r="C85" s="55"/>
      <c r="D85" s="56"/>
    </row>
    <row r="86" spans="1:4" ht="12.75">
      <c r="A86" s="55"/>
      <c r="B86" s="55"/>
      <c r="C86" s="55"/>
      <c r="D86" s="56"/>
    </row>
    <row r="87" spans="1:4" ht="12.75">
      <c r="A87" s="55"/>
      <c r="B87" s="55"/>
      <c r="C87" s="55"/>
      <c r="D87" s="56"/>
    </row>
    <row r="88" spans="1:4" ht="12.75">
      <c r="A88" s="55"/>
      <c r="B88" s="55"/>
      <c r="C88" s="55"/>
      <c r="D88" s="56"/>
    </row>
    <row r="89" spans="1:4" ht="12.75">
      <c r="A89" s="55"/>
      <c r="B89" s="55"/>
      <c r="C89" s="55"/>
      <c r="D89" s="56"/>
    </row>
    <row r="90" spans="1:4" ht="12.75">
      <c r="A90" s="55"/>
      <c r="B90" s="55"/>
      <c r="C90" s="55"/>
      <c r="D90" s="56"/>
    </row>
    <row r="91" spans="1:4" ht="12.75">
      <c r="A91" s="55"/>
      <c r="B91" s="55"/>
      <c r="C91" s="55"/>
      <c r="D91" s="56"/>
    </row>
    <row r="92" spans="1:4" ht="12.75">
      <c r="A92" s="55"/>
      <c r="B92" s="55"/>
      <c r="C92" s="55"/>
      <c r="D92" s="56"/>
    </row>
    <row r="93" spans="1:4" ht="12.75">
      <c r="A93" s="55"/>
      <c r="B93" s="55"/>
      <c r="C93" s="55"/>
      <c r="D93" s="56"/>
    </row>
    <row r="94" spans="1:4" ht="12.75">
      <c r="A94" s="55"/>
      <c r="B94" s="55"/>
      <c r="C94" s="55"/>
      <c r="D94" s="56"/>
    </row>
    <row r="95" spans="1:4" ht="12.75">
      <c r="A95" s="55"/>
      <c r="B95" s="55"/>
      <c r="C95" s="55"/>
      <c r="D95" s="56"/>
    </row>
    <row r="96" spans="1:4" ht="12.75">
      <c r="A96" s="55"/>
      <c r="B96" s="55"/>
      <c r="C96" s="55"/>
      <c r="D96" s="56"/>
    </row>
    <row r="97" spans="1:4" ht="12.75">
      <c r="A97" s="55"/>
      <c r="B97" s="55"/>
      <c r="C97" s="55"/>
      <c r="D97" s="56"/>
    </row>
    <row r="98" spans="1:4" ht="12.75">
      <c r="A98" s="55"/>
      <c r="B98" s="55"/>
      <c r="C98" s="55"/>
      <c r="D98" s="56"/>
    </row>
    <row r="99" spans="1:4" ht="12.75">
      <c r="A99" s="55"/>
      <c r="B99" s="55"/>
      <c r="C99" s="55"/>
      <c r="D99" s="56"/>
    </row>
    <row r="100" spans="1:4" ht="12.75">
      <c r="A100" s="55"/>
      <c r="B100" s="55"/>
      <c r="C100" s="55"/>
      <c r="D100" s="56"/>
    </row>
    <row r="101" spans="1:4" ht="12.75">
      <c r="A101" s="55"/>
      <c r="B101" s="55"/>
      <c r="C101" s="55"/>
      <c r="D101" s="56"/>
    </row>
    <row r="102" spans="1:4" ht="12.75">
      <c r="A102" s="55"/>
      <c r="B102" s="55"/>
      <c r="C102" s="55"/>
      <c r="D102" s="56"/>
    </row>
    <row r="103" spans="1:4" ht="12.75">
      <c r="A103" s="55"/>
      <c r="B103" s="55"/>
      <c r="C103" s="55"/>
      <c r="D103" s="56"/>
    </row>
    <row r="104" spans="1:4" ht="12.75">
      <c r="A104" s="55"/>
      <c r="B104" s="55"/>
      <c r="C104" s="55"/>
      <c r="D104" s="56"/>
    </row>
    <row r="105" spans="1:4" ht="12.75">
      <c r="A105" s="55"/>
      <c r="B105" s="55"/>
      <c r="C105" s="55"/>
      <c r="D105" s="56"/>
    </row>
    <row r="106" spans="1:4" ht="12.75">
      <c r="A106" s="55"/>
      <c r="B106" s="55"/>
      <c r="C106" s="55"/>
      <c r="D106" s="56"/>
    </row>
    <row r="107" spans="1:4" ht="12.75">
      <c r="A107" s="55"/>
      <c r="B107" s="55"/>
      <c r="C107" s="55"/>
      <c r="D107" s="56"/>
    </row>
    <row r="108" spans="1:4" ht="12.75">
      <c r="A108" s="55"/>
      <c r="B108" s="55"/>
      <c r="C108" s="55"/>
      <c r="D108" s="56"/>
    </row>
    <row r="109" spans="1:4" ht="12.75">
      <c r="A109" s="55"/>
      <c r="B109" s="55"/>
      <c r="C109" s="55"/>
      <c r="D109" s="56"/>
    </row>
    <row r="110" spans="1:4" ht="12.75">
      <c r="A110" s="55"/>
      <c r="B110" s="55"/>
      <c r="C110" s="55"/>
      <c r="D110" s="56"/>
    </row>
    <row r="111" spans="1:4" ht="12.75">
      <c r="A111" s="55"/>
      <c r="B111" s="55"/>
      <c r="C111" s="55"/>
      <c r="D111" s="56"/>
    </row>
    <row r="112" spans="1:4" ht="12.75">
      <c r="A112" s="55"/>
      <c r="B112" s="55"/>
      <c r="C112" s="55"/>
      <c r="D112" s="56"/>
    </row>
    <row r="113" spans="1:4" ht="12.75">
      <c r="A113" s="55"/>
      <c r="B113" s="55"/>
      <c r="C113" s="55"/>
      <c r="D113" s="56"/>
    </row>
    <row r="114" spans="1:4" ht="12.75">
      <c r="A114" s="55"/>
      <c r="B114" s="55"/>
      <c r="C114" s="55"/>
      <c r="D114" s="56"/>
    </row>
    <row r="115" spans="1:4" ht="12.75">
      <c r="A115" s="55"/>
      <c r="B115" s="55"/>
      <c r="C115" s="55"/>
      <c r="D115" s="56"/>
    </row>
    <row r="116" spans="1:4" ht="12.75">
      <c r="A116" s="55"/>
      <c r="B116" s="55"/>
      <c r="C116" s="55"/>
      <c r="D116" s="56"/>
    </row>
    <row r="117" spans="1:4" ht="12.75">
      <c r="A117" s="55"/>
      <c r="B117" s="55"/>
      <c r="C117" s="55"/>
      <c r="D117" s="56"/>
    </row>
    <row r="118" spans="1:4" ht="12.75">
      <c r="A118" s="55"/>
      <c r="B118" s="55"/>
      <c r="C118" s="55"/>
      <c r="D118" s="56"/>
    </row>
    <row r="119" spans="1:4" ht="12.75">
      <c r="A119" s="55"/>
      <c r="B119" s="55"/>
      <c r="C119" s="55"/>
      <c r="D119" s="56"/>
    </row>
    <row r="120" spans="1:4" ht="12.75">
      <c r="A120" s="55"/>
      <c r="B120" s="55"/>
      <c r="C120" s="55"/>
      <c r="D120" s="56"/>
    </row>
    <row r="121" spans="1:4" ht="12.75">
      <c r="A121" s="55"/>
      <c r="B121" s="55"/>
      <c r="C121" s="55"/>
      <c r="D121" s="56"/>
    </row>
    <row r="122" spans="1:4" ht="12.75">
      <c r="A122" s="55"/>
      <c r="B122" s="55"/>
      <c r="C122" s="55"/>
      <c r="D122" s="56"/>
    </row>
    <row r="123" spans="1:4" ht="12.75">
      <c r="A123" s="55"/>
      <c r="B123" s="55"/>
      <c r="C123" s="55"/>
      <c r="D123" s="56"/>
    </row>
    <row r="124" spans="1:4" ht="12.75">
      <c r="A124" s="55"/>
      <c r="B124" s="55"/>
      <c r="C124" s="55"/>
      <c r="D124" s="56"/>
    </row>
    <row r="125" spans="1:4" ht="12.75">
      <c r="A125" s="55"/>
      <c r="B125" s="55"/>
      <c r="C125" s="55"/>
      <c r="D125" s="56"/>
    </row>
    <row r="126" spans="1:4" ht="12.75">
      <c r="A126" s="55"/>
      <c r="B126" s="55"/>
      <c r="C126" s="55"/>
      <c r="D126" s="56"/>
    </row>
    <row r="127" spans="1:4" ht="12.75">
      <c r="A127" s="55"/>
      <c r="B127" s="55"/>
      <c r="C127" s="55"/>
      <c r="D127" s="56"/>
    </row>
    <row r="128" spans="1:4" ht="12.75">
      <c r="A128" s="55"/>
      <c r="B128" s="55"/>
      <c r="C128" s="55"/>
      <c r="D128" s="56"/>
    </row>
    <row r="129" spans="1:4" ht="12.75">
      <c r="A129" s="55"/>
      <c r="B129" s="55"/>
      <c r="C129" s="55"/>
      <c r="D129" s="56"/>
    </row>
    <row r="130" spans="1:4" ht="12.75">
      <c r="A130" s="55"/>
      <c r="B130" s="55"/>
      <c r="C130" s="55"/>
      <c r="D130" s="56"/>
    </row>
    <row r="131" spans="1:4" ht="12.75">
      <c r="A131" s="55"/>
      <c r="B131" s="55"/>
      <c r="C131" s="55"/>
      <c r="D131" s="56"/>
    </row>
    <row r="132" spans="1:4" ht="12.75">
      <c r="A132" s="55"/>
      <c r="B132" s="55"/>
      <c r="C132" s="55"/>
      <c r="D132" s="56"/>
    </row>
    <row r="133" spans="1:4" ht="12.75">
      <c r="A133" s="55"/>
      <c r="B133" s="55"/>
      <c r="C133" s="55"/>
      <c r="D133" s="56"/>
    </row>
    <row r="134" spans="1:4" ht="12.75">
      <c r="A134" s="55"/>
      <c r="B134" s="55"/>
      <c r="C134" s="55"/>
      <c r="D134" s="56"/>
    </row>
    <row r="135" spans="1:4" ht="12.75">
      <c r="A135" s="55"/>
      <c r="B135" s="55"/>
      <c r="C135" s="55"/>
      <c r="D135" s="56"/>
    </row>
    <row r="136" spans="1:4" ht="12.75">
      <c r="A136" s="55"/>
      <c r="B136" s="55"/>
      <c r="C136" s="55"/>
      <c r="D136" s="56"/>
    </row>
    <row r="137" spans="1:4" ht="12.75">
      <c r="A137" s="55"/>
      <c r="B137" s="55"/>
      <c r="C137" s="55"/>
      <c r="D137" s="56"/>
    </row>
    <row r="138" spans="1:4" ht="12.75">
      <c r="A138" s="55"/>
      <c r="B138" s="55"/>
      <c r="C138" s="55"/>
      <c r="D138" s="56"/>
    </row>
    <row r="139" spans="1:4" ht="12.75">
      <c r="A139" s="55"/>
      <c r="B139" s="55"/>
      <c r="C139" s="55"/>
      <c r="D139" s="56"/>
    </row>
    <row r="140" spans="1:4" ht="12.75">
      <c r="A140" s="55"/>
      <c r="B140" s="55"/>
      <c r="C140" s="55"/>
      <c r="D140" s="56"/>
    </row>
    <row r="141" spans="1:4" ht="12.75">
      <c r="A141" s="55"/>
      <c r="B141" s="55"/>
      <c r="C141" s="55"/>
      <c r="D141" s="56"/>
    </row>
  </sheetData>
  <sheetProtection selectLockedCells="1" selectUnlockedCells="1"/>
  <mergeCells count="3">
    <mergeCell ref="A6:D6"/>
    <mergeCell ref="A7:D7"/>
    <mergeCell ref="A8:D8"/>
  </mergeCells>
  <printOptions/>
  <pageMargins left="0.984251968503937" right="0.1968503937007874" top="0.4330708661417323" bottom="0.984251968503937" header="0.5118110236220472" footer="0.5118110236220472"/>
  <pageSetup horizontalDpi="600" verticalDpi="600" orientation="portrait" paperSize="9" scale="85" r:id="rId1"/>
  <headerFooter differentFirst="1" alignWithMargins="0">
    <oddHeader>&amp;CСтраница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K211"/>
  <sheetViews>
    <sheetView view="pageLayout" workbookViewId="0" topLeftCell="A13">
      <selection activeCell="E141" sqref="E141"/>
    </sheetView>
  </sheetViews>
  <sheetFormatPr defaultColWidth="9.140625" defaultRowHeight="12.75"/>
  <cols>
    <col min="1" max="1" width="49.421875" style="57" customWidth="1"/>
    <col min="2" max="2" width="11.8515625" style="57" customWidth="1"/>
    <col min="3" max="3" width="5.8515625" style="57" customWidth="1"/>
    <col min="4" max="4" width="5.140625" style="57" customWidth="1"/>
    <col min="5" max="5" width="14.00390625" style="57" customWidth="1"/>
    <col min="6" max="6" width="8.140625" style="57" customWidth="1"/>
    <col min="7" max="7" width="11.421875" style="57" customWidth="1"/>
    <col min="8" max="8" width="9.7109375" style="0" hidden="1" customWidth="1"/>
    <col min="9" max="11" width="9.140625" style="0" hidden="1" customWidth="1"/>
  </cols>
  <sheetData>
    <row r="1" spans="1:7" ht="18.75" customHeight="1">
      <c r="A1" s="199"/>
      <c r="B1" s="199"/>
      <c r="C1" s="199"/>
      <c r="D1" s="199"/>
      <c r="E1" s="199"/>
      <c r="F1" s="199"/>
      <c r="G1" s="199"/>
    </row>
    <row r="2" spans="1:7" ht="12.75">
      <c r="A2" s="58"/>
      <c r="B2" s="58"/>
      <c r="C2" s="58"/>
      <c r="D2" s="58"/>
      <c r="E2" s="58"/>
      <c r="F2" s="58"/>
      <c r="G2" s="58"/>
    </row>
    <row r="3" spans="1:7" ht="12.75">
      <c r="A3" s="58"/>
      <c r="B3" s="58"/>
      <c r="C3" s="58"/>
      <c r="D3" s="58"/>
      <c r="E3" s="58"/>
      <c r="F3" s="58"/>
      <c r="G3" s="58"/>
    </row>
    <row r="4" spans="1:7" ht="65.25" customHeight="1">
      <c r="A4" s="58"/>
      <c r="B4" s="58"/>
      <c r="C4" s="58"/>
      <c r="D4" s="58"/>
      <c r="E4" s="58"/>
      <c r="F4" s="58"/>
      <c r="G4" s="58"/>
    </row>
    <row r="5" spans="1:11" ht="15.75" customHeight="1">
      <c r="A5" s="201" t="s">
        <v>178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6" spans="1:11" ht="15.75" customHeight="1">
      <c r="A6" s="200" t="s">
        <v>179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8" ht="15.75" customHeight="1">
      <c r="A7" s="200" t="s">
        <v>180</v>
      </c>
      <c r="B7" s="200"/>
      <c r="C7" s="200"/>
      <c r="D7" s="200"/>
      <c r="E7" s="200"/>
      <c r="F7" s="200"/>
      <c r="G7" s="200"/>
      <c r="H7" s="59"/>
    </row>
    <row r="8" spans="1:11" ht="15.75" customHeight="1">
      <c r="A8" s="200" t="s">
        <v>181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</row>
    <row r="9" spans="1:11" ht="15.75" customHeight="1">
      <c r="A9" s="202" t="s">
        <v>182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</row>
    <row r="10" spans="1:11" ht="15.75" customHeight="1">
      <c r="A10" s="196" t="s">
        <v>228</v>
      </c>
      <c r="B10" s="196"/>
      <c r="C10" s="196"/>
      <c r="D10" s="196"/>
      <c r="E10" s="196"/>
      <c r="F10" s="196"/>
      <c r="G10" s="196"/>
      <c r="H10" s="196"/>
      <c r="I10" s="196"/>
      <c r="J10" s="196"/>
      <c r="K10" s="63"/>
    </row>
    <row r="11" spans="1:7" ht="15.75">
      <c r="A11" s="60"/>
      <c r="B11" s="60"/>
      <c r="C11" s="60"/>
      <c r="D11" s="60"/>
      <c r="E11" s="60"/>
      <c r="F11" s="60"/>
      <c r="G11" s="60"/>
    </row>
    <row r="12" spans="1:7" ht="15.75" customHeight="1">
      <c r="A12" s="73" t="s">
        <v>45</v>
      </c>
      <c r="B12" s="197" t="s">
        <v>203</v>
      </c>
      <c r="C12" s="74" t="s">
        <v>46</v>
      </c>
      <c r="D12" s="74" t="s">
        <v>90</v>
      </c>
      <c r="E12" s="74" t="s">
        <v>91</v>
      </c>
      <c r="F12" s="74" t="s">
        <v>92</v>
      </c>
      <c r="G12" s="77" t="s">
        <v>176</v>
      </c>
    </row>
    <row r="13" spans="1:7" ht="36" customHeight="1">
      <c r="A13" s="75"/>
      <c r="B13" s="198"/>
      <c r="C13" s="76"/>
      <c r="D13" s="76"/>
      <c r="E13" s="76"/>
      <c r="F13" s="76"/>
      <c r="G13" s="142" t="s">
        <v>177</v>
      </c>
    </row>
    <row r="14" spans="1:7" ht="36" customHeight="1">
      <c r="A14" s="113" t="s">
        <v>184</v>
      </c>
      <c r="B14" s="67" t="s">
        <v>183</v>
      </c>
      <c r="C14" s="67"/>
      <c r="D14" s="67"/>
      <c r="E14" s="67"/>
      <c r="F14" s="67"/>
      <c r="G14" s="84">
        <f>G211</f>
        <v>71964.55</v>
      </c>
    </row>
    <row r="15" spans="1:7" ht="15.75">
      <c r="A15" s="67" t="s">
        <v>49</v>
      </c>
      <c r="B15" s="67" t="s">
        <v>183</v>
      </c>
      <c r="C15" s="67" t="s">
        <v>50</v>
      </c>
      <c r="D15" s="67" t="s">
        <v>51</v>
      </c>
      <c r="E15" s="67"/>
      <c r="F15" s="67"/>
      <c r="G15" s="84">
        <f>G16+G27+G40+G45+G50</f>
        <v>26320.8</v>
      </c>
    </row>
    <row r="16" spans="1:7" ht="63">
      <c r="A16" s="67" t="s">
        <v>52</v>
      </c>
      <c r="B16" s="67" t="s">
        <v>183</v>
      </c>
      <c r="C16" s="67" t="s">
        <v>50</v>
      </c>
      <c r="D16" s="67" t="s">
        <v>53</v>
      </c>
      <c r="E16" s="67"/>
      <c r="F16" s="67"/>
      <c r="G16" s="84">
        <f>G17</f>
        <v>2335.7000000000003</v>
      </c>
    </row>
    <row r="17" spans="1:7" ht="68.25" customHeight="1">
      <c r="A17" s="66" t="s">
        <v>211</v>
      </c>
      <c r="B17" s="69" t="s">
        <v>183</v>
      </c>
      <c r="C17" s="69" t="s">
        <v>50</v>
      </c>
      <c r="D17" s="69" t="s">
        <v>53</v>
      </c>
      <c r="E17" s="66" t="s">
        <v>124</v>
      </c>
      <c r="F17" s="67"/>
      <c r="G17" s="83">
        <f>G18+G21+G24</f>
        <v>2335.7000000000003</v>
      </c>
    </row>
    <row r="18" spans="1:7" ht="60">
      <c r="A18" s="66" t="s">
        <v>125</v>
      </c>
      <c r="B18" s="69" t="s">
        <v>183</v>
      </c>
      <c r="C18" s="69" t="s">
        <v>50</v>
      </c>
      <c r="D18" s="69" t="s">
        <v>53</v>
      </c>
      <c r="E18" s="66" t="s">
        <v>126</v>
      </c>
      <c r="F18" s="66"/>
      <c r="G18" s="83">
        <f>G19</f>
        <v>2276.3</v>
      </c>
    </row>
    <row r="19" spans="1:7" ht="90">
      <c r="A19" s="66" t="s">
        <v>127</v>
      </c>
      <c r="B19" s="71" t="s">
        <v>183</v>
      </c>
      <c r="C19" s="69" t="s">
        <v>50</v>
      </c>
      <c r="D19" s="69" t="s">
        <v>53</v>
      </c>
      <c r="E19" s="66" t="s">
        <v>126</v>
      </c>
      <c r="F19" s="66">
        <v>100</v>
      </c>
      <c r="G19" s="83">
        <f>G20</f>
        <v>2276.3</v>
      </c>
    </row>
    <row r="20" spans="1:7" ht="33" customHeight="1">
      <c r="A20" s="66" t="s">
        <v>96</v>
      </c>
      <c r="B20" s="71" t="s">
        <v>183</v>
      </c>
      <c r="C20" s="69" t="s">
        <v>50</v>
      </c>
      <c r="D20" s="69" t="s">
        <v>53</v>
      </c>
      <c r="E20" s="66" t="s">
        <v>126</v>
      </c>
      <c r="F20" s="66">
        <v>120</v>
      </c>
      <c r="G20" s="83">
        <v>2276.3</v>
      </c>
    </row>
    <row r="21" spans="1:7" ht="33" customHeight="1">
      <c r="A21" s="126" t="s">
        <v>292</v>
      </c>
      <c r="B21" s="71" t="s">
        <v>183</v>
      </c>
      <c r="C21" s="69" t="s">
        <v>50</v>
      </c>
      <c r="D21" s="69" t="s">
        <v>53</v>
      </c>
      <c r="E21" s="66" t="s">
        <v>293</v>
      </c>
      <c r="F21" s="66"/>
      <c r="G21" s="83">
        <f>G22</f>
        <v>22.5</v>
      </c>
    </row>
    <row r="22" spans="1:7" ht="33" customHeight="1">
      <c r="A22" s="66" t="s">
        <v>127</v>
      </c>
      <c r="B22" s="71" t="s">
        <v>183</v>
      </c>
      <c r="C22" s="69" t="s">
        <v>50</v>
      </c>
      <c r="D22" s="69" t="s">
        <v>53</v>
      </c>
      <c r="E22" s="66" t="s">
        <v>293</v>
      </c>
      <c r="F22" s="66">
        <v>100</v>
      </c>
      <c r="G22" s="83">
        <f>G23</f>
        <v>22.5</v>
      </c>
    </row>
    <row r="23" spans="1:7" ht="33" customHeight="1">
      <c r="A23" s="66" t="s">
        <v>96</v>
      </c>
      <c r="B23" s="71" t="s">
        <v>183</v>
      </c>
      <c r="C23" s="69" t="s">
        <v>50</v>
      </c>
      <c r="D23" s="69" t="s">
        <v>53</v>
      </c>
      <c r="E23" s="66" t="s">
        <v>293</v>
      </c>
      <c r="F23" s="66">
        <v>120</v>
      </c>
      <c r="G23" s="83">
        <v>22.5</v>
      </c>
    </row>
    <row r="24" spans="1:7" ht="33" customHeight="1">
      <c r="A24" s="139" t="s">
        <v>307</v>
      </c>
      <c r="B24" s="71" t="s">
        <v>183</v>
      </c>
      <c r="C24" s="69" t="s">
        <v>50</v>
      </c>
      <c r="D24" s="69" t="s">
        <v>53</v>
      </c>
      <c r="E24" s="141" t="s">
        <v>308</v>
      </c>
      <c r="F24" s="66"/>
      <c r="G24" s="83">
        <f>G25</f>
        <v>36.9</v>
      </c>
    </row>
    <row r="25" spans="1:7" ht="33" customHeight="1">
      <c r="A25" s="66" t="s">
        <v>127</v>
      </c>
      <c r="B25" s="71" t="s">
        <v>183</v>
      </c>
      <c r="C25" s="69" t="s">
        <v>50</v>
      </c>
      <c r="D25" s="69" t="s">
        <v>53</v>
      </c>
      <c r="E25" s="141" t="s">
        <v>308</v>
      </c>
      <c r="F25" s="66">
        <v>100</v>
      </c>
      <c r="G25" s="83">
        <f>G26</f>
        <v>36.9</v>
      </c>
    </row>
    <row r="26" spans="1:7" ht="33" customHeight="1">
      <c r="A26" s="66" t="s">
        <v>96</v>
      </c>
      <c r="B26" s="71" t="s">
        <v>183</v>
      </c>
      <c r="C26" s="69" t="s">
        <v>50</v>
      </c>
      <c r="D26" s="69" t="s">
        <v>53</v>
      </c>
      <c r="E26" s="141" t="s">
        <v>308</v>
      </c>
      <c r="F26" s="66">
        <v>120</v>
      </c>
      <c r="G26" s="83">
        <v>36.9</v>
      </c>
    </row>
    <row r="27" spans="1:7" ht="94.5">
      <c r="A27" s="67" t="s">
        <v>55</v>
      </c>
      <c r="B27" s="72" t="s">
        <v>183</v>
      </c>
      <c r="C27" s="67" t="s">
        <v>50</v>
      </c>
      <c r="D27" s="67" t="s">
        <v>56</v>
      </c>
      <c r="E27" s="67"/>
      <c r="F27" s="67"/>
      <c r="G27" s="84">
        <f>G28</f>
        <v>19615.8</v>
      </c>
    </row>
    <row r="28" spans="1:7" ht="60">
      <c r="A28" s="66" t="s">
        <v>211</v>
      </c>
      <c r="B28" s="71" t="s">
        <v>183</v>
      </c>
      <c r="C28" s="69" t="s">
        <v>50</v>
      </c>
      <c r="D28" s="69" t="s">
        <v>56</v>
      </c>
      <c r="E28" s="66" t="s">
        <v>124</v>
      </c>
      <c r="F28" s="68"/>
      <c r="G28" s="83">
        <f>G29+G32+G35</f>
        <v>19615.8</v>
      </c>
    </row>
    <row r="29" spans="1:7" ht="30">
      <c r="A29" s="66" t="s">
        <v>97</v>
      </c>
      <c r="B29" s="71" t="s">
        <v>183</v>
      </c>
      <c r="C29" s="69" t="s">
        <v>50</v>
      </c>
      <c r="D29" s="69" t="s">
        <v>56</v>
      </c>
      <c r="E29" s="66" t="s">
        <v>128</v>
      </c>
      <c r="F29" s="66"/>
      <c r="G29" s="83">
        <f>G30+G38</f>
        <v>17511.1</v>
      </c>
    </row>
    <row r="30" spans="1:7" ht="90">
      <c r="A30" s="66" t="s">
        <v>95</v>
      </c>
      <c r="B30" s="71" t="s">
        <v>183</v>
      </c>
      <c r="C30" s="69" t="s">
        <v>50</v>
      </c>
      <c r="D30" s="69" t="s">
        <v>56</v>
      </c>
      <c r="E30" s="66" t="s">
        <v>128</v>
      </c>
      <c r="F30" s="66">
        <v>100</v>
      </c>
      <c r="G30" s="83">
        <f>G31</f>
        <v>15784</v>
      </c>
    </row>
    <row r="31" spans="1:7" ht="30">
      <c r="A31" s="66" t="s">
        <v>96</v>
      </c>
      <c r="B31" s="71" t="s">
        <v>183</v>
      </c>
      <c r="C31" s="69" t="s">
        <v>50</v>
      </c>
      <c r="D31" s="69" t="s">
        <v>56</v>
      </c>
      <c r="E31" s="66" t="s">
        <v>128</v>
      </c>
      <c r="F31" s="66">
        <v>120</v>
      </c>
      <c r="G31" s="83">
        <v>15784</v>
      </c>
    </row>
    <row r="32" spans="1:7" ht="60">
      <c r="A32" s="126" t="s">
        <v>292</v>
      </c>
      <c r="B32" s="71" t="s">
        <v>183</v>
      </c>
      <c r="C32" s="69" t="s">
        <v>50</v>
      </c>
      <c r="D32" s="69" t="s">
        <v>56</v>
      </c>
      <c r="E32" s="66" t="s">
        <v>293</v>
      </c>
      <c r="F32" s="66"/>
      <c r="G32" s="83">
        <f>G33</f>
        <v>534.7</v>
      </c>
    </row>
    <row r="33" spans="1:7" ht="90">
      <c r="A33" s="66" t="s">
        <v>127</v>
      </c>
      <c r="B33" s="71" t="s">
        <v>183</v>
      </c>
      <c r="C33" s="69" t="s">
        <v>50</v>
      </c>
      <c r="D33" s="69" t="s">
        <v>56</v>
      </c>
      <c r="E33" s="66" t="s">
        <v>293</v>
      </c>
      <c r="F33" s="66">
        <v>100</v>
      </c>
      <c r="G33" s="83">
        <f>G34</f>
        <v>534.7</v>
      </c>
    </row>
    <row r="34" spans="1:7" ht="30">
      <c r="A34" s="66" t="s">
        <v>96</v>
      </c>
      <c r="B34" s="71" t="s">
        <v>183</v>
      </c>
      <c r="C34" s="69" t="s">
        <v>50</v>
      </c>
      <c r="D34" s="69" t="s">
        <v>56</v>
      </c>
      <c r="E34" s="66" t="s">
        <v>293</v>
      </c>
      <c r="F34" s="66">
        <v>120</v>
      </c>
      <c r="G34" s="83">
        <v>534.7</v>
      </c>
    </row>
    <row r="35" spans="1:7" ht="45">
      <c r="A35" s="126" t="s">
        <v>294</v>
      </c>
      <c r="B35" s="71" t="s">
        <v>183</v>
      </c>
      <c r="C35" s="69" t="s">
        <v>50</v>
      </c>
      <c r="D35" s="69" t="s">
        <v>56</v>
      </c>
      <c r="E35" s="126" t="s">
        <v>295</v>
      </c>
      <c r="F35" s="68"/>
      <c r="G35" s="83">
        <f>G36</f>
        <v>1570</v>
      </c>
    </row>
    <row r="36" spans="1:7" ht="90">
      <c r="A36" s="66" t="s">
        <v>127</v>
      </c>
      <c r="B36" s="71" t="s">
        <v>183</v>
      </c>
      <c r="C36" s="69" t="s">
        <v>50</v>
      </c>
      <c r="D36" s="69" t="s">
        <v>56</v>
      </c>
      <c r="E36" s="126" t="s">
        <v>295</v>
      </c>
      <c r="F36" s="66">
        <v>100</v>
      </c>
      <c r="G36" s="83">
        <f>G37</f>
        <v>1570</v>
      </c>
    </row>
    <row r="37" spans="1:7" ht="30">
      <c r="A37" s="66" t="s">
        <v>96</v>
      </c>
      <c r="B37" s="71" t="s">
        <v>183</v>
      </c>
      <c r="C37" s="69" t="s">
        <v>50</v>
      </c>
      <c r="D37" s="69" t="s">
        <v>56</v>
      </c>
      <c r="E37" s="126" t="s">
        <v>295</v>
      </c>
      <c r="F37" s="66">
        <v>120</v>
      </c>
      <c r="G37" s="83">
        <v>1570</v>
      </c>
    </row>
    <row r="38" spans="1:7" ht="30">
      <c r="A38" s="66" t="s">
        <v>129</v>
      </c>
      <c r="B38" s="71" t="s">
        <v>183</v>
      </c>
      <c r="C38" s="69" t="s">
        <v>50</v>
      </c>
      <c r="D38" s="69" t="s">
        <v>56</v>
      </c>
      <c r="E38" s="66" t="s">
        <v>128</v>
      </c>
      <c r="F38" s="66">
        <v>200</v>
      </c>
      <c r="G38" s="83">
        <f>G39</f>
        <v>1727.1</v>
      </c>
    </row>
    <row r="39" spans="1:7" ht="43.5" customHeight="1">
      <c r="A39" s="66" t="s">
        <v>130</v>
      </c>
      <c r="B39" s="71" t="s">
        <v>183</v>
      </c>
      <c r="C39" s="69" t="s">
        <v>50</v>
      </c>
      <c r="D39" s="69" t="s">
        <v>56</v>
      </c>
      <c r="E39" s="66" t="s">
        <v>128</v>
      </c>
      <c r="F39" s="66">
        <v>240</v>
      </c>
      <c r="G39" s="83">
        <v>1727.1</v>
      </c>
    </row>
    <row r="40" spans="1:7" ht="63">
      <c r="A40" s="67" t="s">
        <v>57</v>
      </c>
      <c r="B40" s="72" t="s">
        <v>183</v>
      </c>
      <c r="C40" s="67" t="s">
        <v>50</v>
      </c>
      <c r="D40" s="67" t="s">
        <v>58</v>
      </c>
      <c r="E40" s="67"/>
      <c r="F40" s="67"/>
      <c r="G40" s="84">
        <f>G41</f>
        <v>20</v>
      </c>
    </row>
    <row r="41" spans="1:7" ht="35.25" customHeight="1">
      <c r="A41" s="69" t="s">
        <v>93</v>
      </c>
      <c r="B41" s="71" t="s">
        <v>183</v>
      </c>
      <c r="C41" s="69" t="s">
        <v>50</v>
      </c>
      <c r="D41" s="69" t="s">
        <v>58</v>
      </c>
      <c r="E41" s="69" t="s">
        <v>94</v>
      </c>
      <c r="F41" s="67"/>
      <c r="G41" s="83">
        <f>G42</f>
        <v>20</v>
      </c>
    </row>
    <row r="42" spans="1:7" ht="75">
      <c r="A42" s="66" t="s">
        <v>131</v>
      </c>
      <c r="B42" s="71" t="s">
        <v>183</v>
      </c>
      <c r="C42" s="69" t="s">
        <v>50</v>
      </c>
      <c r="D42" s="69" t="s">
        <v>58</v>
      </c>
      <c r="E42" s="66" t="s">
        <v>132</v>
      </c>
      <c r="F42" s="66"/>
      <c r="G42" s="83">
        <f>G43</f>
        <v>20</v>
      </c>
    </row>
    <row r="43" spans="1:7" ht="30">
      <c r="A43" s="66" t="s">
        <v>99</v>
      </c>
      <c r="B43" s="71" t="s">
        <v>183</v>
      </c>
      <c r="C43" s="69" t="s">
        <v>50</v>
      </c>
      <c r="D43" s="69" t="s">
        <v>58</v>
      </c>
      <c r="E43" s="66" t="s">
        <v>132</v>
      </c>
      <c r="F43" s="66">
        <v>500</v>
      </c>
      <c r="G43" s="83">
        <f>G44</f>
        <v>20</v>
      </c>
    </row>
    <row r="44" spans="1:7" ht="30">
      <c r="A44" s="66" t="s">
        <v>41</v>
      </c>
      <c r="B44" s="71" t="s">
        <v>183</v>
      </c>
      <c r="C44" s="69" t="s">
        <v>50</v>
      </c>
      <c r="D44" s="69" t="s">
        <v>58</v>
      </c>
      <c r="E44" s="66" t="s">
        <v>132</v>
      </c>
      <c r="F44" s="66">
        <v>540</v>
      </c>
      <c r="G44" s="83">
        <v>20</v>
      </c>
    </row>
    <row r="45" spans="1:7" s="57" customFormat="1" ht="19.5" customHeight="1">
      <c r="A45" s="67" t="s">
        <v>59</v>
      </c>
      <c r="B45" s="72" t="s">
        <v>183</v>
      </c>
      <c r="C45" s="67" t="s">
        <v>50</v>
      </c>
      <c r="D45" s="67" t="s">
        <v>60</v>
      </c>
      <c r="E45" s="67"/>
      <c r="F45" s="67"/>
      <c r="G45" s="84">
        <f>G46</f>
        <v>0</v>
      </c>
    </row>
    <row r="46" spans="1:7" s="57" customFormat="1" ht="34.5" customHeight="1">
      <c r="A46" s="69" t="s">
        <v>93</v>
      </c>
      <c r="B46" s="71" t="s">
        <v>183</v>
      </c>
      <c r="C46" s="91" t="s">
        <v>50</v>
      </c>
      <c r="D46" s="91" t="s">
        <v>60</v>
      </c>
      <c r="E46" s="91" t="s">
        <v>94</v>
      </c>
      <c r="F46" s="67"/>
      <c r="G46" s="84">
        <f>G47</f>
        <v>0</v>
      </c>
    </row>
    <row r="47" spans="1:7" ht="18.75" customHeight="1">
      <c r="A47" s="91" t="s">
        <v>234</v>
      </c>
      <c r="B47" s="71" t="s">
        <v>183</v>
      </c>
      <c r="C47" s="69" t="s">
        <v>50</v>
      </c>
      <c r="D47" s="69" t="s">
        <v>60</v>
      </c>
      <c r="E47" s="69" t="s">
        <v>102</v>
      </c>
      <c r="F47" s="69"/>
      <c r="G47" s="83">
        <f>G48</f>
        <v>0</v>
      </c>
    </row>
    <row r="48" spans="1:7" ht="20.25" customHeight="1">
      <c r="A48" s="69" t="s">
        <v>100</v>
      </c>
      <c r="B48" s="71" t="s">
        <v>183</v>
      </c>
      <c r="C48" s="69" t="s">
        <v>50</v>
      </c>
      <c r="D48" s="69" t="s">
        <v>60</v>
      </c>
      <c r="E48" s="69" t="s">
        <v>102</v>
      </c>
      <c r="F48" s="69" t="s">
        <v>101</v>
      </c>
      <c r="G48" s="83">
        <f>G49</f>
        <v>0</v>
      </c>
    </row>
    <row r="49" spans="1:7" ht="35.25" customHeight="1">
      <c r="A49" s="69" t="s">
        <v>103</v>
      </c>
      <c r="B49" s="71" t="s">
        <v>183</v>
      </c>
      <c r="C49" s="69" t="s">
        <v>50</v>
      </c>
      <c r="D49" s="69" t="s">
        <v>60</v>
      </c>
      <c r="E49" s="69" t="s">
        <v>102</v>
      </c>
      <c r="F49" s="69" t="s">
        <v>104</v>
      </c>
      <c r="G49" s="83"/>
    </row>
    <row r="50" spans="1:7" ht="21.75" customHeight="1">
      <c r="A50" s="67" t="s">
        <v>61</v>
      </c>
      <c r="B50" s="72" t="s">
        <v>183</v>
      </c>
      <c r="C50" s="67" t="s">
        <v>50</v>
      </c>
      <c r="D50" s="67" t="s">
        <v>62</v>
      </c>
      <c r="E50" s="67"/>
      <c r="F50" s="67"/>
      <c r="G50" s="84">
        <f>G51+G58+G77+G73</f>
        <v>4349.3</v>
      </c>
    </row>
    <row r="51" spans="1:7" ht="64.5" customHeight="1">
      <c r="A51" s="66" t="s">
        <v>211</v>
      </c>
      <c r="B51" s="71" t="s">
        <v>183</v>
      </c>
      <c r="C51" s="69" t="s">
        <v>50</v>
      </c>
      <c r="D51" s="69" t="s">
        <v>62</v>
      </c>
      <c r="E51" s="66" t="s">
        <v>124</v>
      </c>
      <c r="F51" s="66"/>
      <c r="G51" s="83">
        <f>G52+G55</f>
        <v>883.3</v>
      </c>
    </row>
    <row r="52" spans="1:7" ht="45">
      <c r="A52" s="66" t="s">
        <v>106</v>
      </c>
      <c r="B52" s="71" t="s">
        <v>183</v>
      </c>
      <c r="C52" s="69" t="s">
        <v>50</v>
      </c>
      <c r="D52" s="69" t="s">
        <v>62</v>
      </c>
      <c r="E52" s="66" t="s">
        <v>133</v>
      </c>
      <c r="F52" s="66"/>
      <c r="G52" s="83">
        <f>G53</f>
        <v>315.2</v>
      </c>
    </row>
    <row r="53" spans="1:7" ht="30">
      <c r="A53" s="66" t="s">
        <v>129</v>
      </c>
      <c r="B53" s="71" t="s">
        <v>183</v>
      </c>
      <c r="C53" s="69" t="s">
        <v>50</v>
      </c>
      <c r="D53" s="69" t="s">
        <v>62</v>
      </c>
      <c r="E53" s="66" t="s">
        <v>133</v>
      </c>
      <c r="F53" s="66">
        <v>200</v>
      </c>
      <c r="G53" s="83">
        <f>G54</f>
        <v>315.2</v>
      </c>
    </row>
    <row r="54" spans="1:7" ht="45">
      <c r="A54" s="66" t="s">
        <v>130</v>
      </c>
      <c r="B54" s="71" t="s">
        <v>183</v>
      </c>
      <c r="C54" s="69" t="s">
        <v>50</v>
      </c>
      <c r="D54" s="69" t="s">
        <v>62</v>
      </c>
      <c r="E54" s="66" t="s">
        <v>133</v>
      </c>
      <c r="F54" s="66">
        <v>240</v>
      </c>
      <c r="G54" s="83">
        <v>315.2</v>
      </c>
    </row>
    <row r="55" spans="1:7" ht="30">
      <c r="A55" s="66" t="s">
        <v>97</v>
      </c>
      <c r="B55" s="71" t="s">
        <v>183</v>
      </c>
      <c r="C55" s="69" t="s">
        <v>50</v>
      </c>
      <c r="D55" s="69" t="s">
        <v>62</v>
      </c>
      <c r="E55" s="66" t="s">
        <v>128</v>
      </c>
      <c r="F55" s="66"/>
      <c r="G55" s="83">
        <f>G56</f>
        <v>568.1</v>
      </c>
    </row>
    <row r="56" spans="1:7" ht="30">
      <c r="A56" s="66" t="s">
        <v>129</v>
      </c>
      <c r="B56" s="71" t="s">
        <v>183</v>
      </c>
      <c r="C56" s="69" t="s">
        <v>50</v>
      </c>
      <c r="D56" s="69" t="s">
        <v>62</v>
      </c>
      <c r="E56" s="66" t="s">
        <v>128</v>
      </c>
      <c r="F56" s="66">
        <v>200</v>
      </c>
      <c r="G56" s="83">
        <f>G57</f>
        <v>568.1</v>
      </c>
    </row>
    <row r="57" spans="1:7" ht="45">
      <c r="A57" s="66" t="s">
        <v>130</v>
      </c>
      <c r="B57" s="71" t="s">
        <v>183</v>
      </c>
      <c r="C57" s="69" t="s">
        <v>50</v>
      </c>
      <c r="D57" s="69" t="s">
        <v>62</v>
      </c>
      <c r="E57" s="66" t="s">
        <v>128</v>
      </c>
      <c r="F57" s="66">
        <v>240</v>
      </c>
      <c r="G57" s="83">
        <v>568.1</v>
      </c>
    </row>
    <row r="58" spans="1:7" ht="75.75" customHeight="1">
      <c r="A58" s="66" t="s">
        <v>212</v>
      </c>
      <c r="B58" s="71" t="s">
        <v>183</v>
      </c>
      <c r="C58" s="69" t="s">
        <v>50</v>
      </c>
      <c r="D58" s="69" t="s">
        <v>62</v>
      </c>
      <c r="E58" s="66" t="s">
        <v>134</v>
      </c>
      <c r="F58" s="68"/>
      <c r="G58" s="83">
        <f>G59+G69+G62+G65</f>
        <v>2727.5</v>
      </c>
    </row>
    <row r="59" spans="1:7" ht="50.25" customHeight="1">
      <c r="A59" s="66" t="s">
        <v>194</v>
      </c>
      <c r="B59" s="71" t="s">
        <v>183</v>
      </c>
      <c r="C59" s="69" t="s">
        <v>50</v>
      </c>
      <c r="D59" s="69" t="s">
        <v>62</v>
      </c>
      <c r="E59" s="66" t="s">
        <v>193</v>
      </c>
      <c r="F59" s="66"/>
      <c r="G59" s="83">
        <f>G60</f>
        <v>2336.4</v>
      </c>
    </row>
    <row r="60" spans="1:7" ht="36.75" customHeight="1">
      <c r="A60" s="66" t="s">
        <v>129</v>
      </c>
      <c r="B60" s="71" t="s">
        <v>183</v>
      </c>
      <c r="C60" s="69" t="s">
        <v>50</v>
      </c>
      <c r="D60" s="69" t="s">
        <v>62</v>
      </c>
      <c r="E60" s="85" t="s">
        <v>193</v>
      </c>
      <c r="F60" s="66">
        <v>200</v>
      </c>
      <c r="G60" s="83">
        <f>G61</f>
        <v>2336.4</v>
      </c>
    </row>
    <row r="61" spans="1:7" ht="45">
      <c r="A61" s="66" t="s">
        <v>130</v>
      </c>
      <c r="B61" s="71" t="s">
        <v>183</v>
      </c>
      <c r="C61" s="69" t="s">
        <v>50</v>
      </c>
      <c r="D61" s="69" t="s">
        <v>62</v>
      </c>
      <c r="E61" s="85" t="s">
        <v>193</v>
      </c>
      <c r="F61" s="66">
        <v>240</v>
      </c>
      <c r="G61" s="83">
        <v>2336.4</v>
      </c>
    </row>
    <row r="62" spans="1:7" ht="60">
      <c r="A62" s="66" t="s">
        <v>245</v>
      </c>
      <c r="B62" s="71" t="s">
        <v>183</v>
      </c>
      <c r="C62" s="69" t="s">
        <v>50</v>
      </c>
      <c r="D62" s="69" t="s">
        <v>62</v>
      </c>
      <c r="E62" s="85" t="s">
        <v>246</v>
      </c>
      <c r="F62" s="66"/>
      <c r="G62" s="83">
        <f>G63</f>
        <v>161.4</v>
      </c>
    </row>
    <row r="63" spans="1:7" ht="30">
      <c r="A63" s="66" t="s">
        <v>129</v>
      </c>
      <c r="B63" s="71" t="s">
        <v>183</v>
      </c>
      <c r="C63" s="69" t="s">
        <v>50</v>
      </c>
      <c r="D63" s="69" t="s">
        <v>62</v>
      </c>
      <c r="E63" s="85" t="s">
        <v>246</v>
      </c>
      <c r="F63" s="66">
        <v>200</v>
      </c>
      <c r="G63" s="83">
        <f>G64</f>
        <v>161.4</v>
      </c>
    </row>
    <row r="64" spans="1:7" ht="45">
      <c r="A64" s="66" t="s">
        <v>130</v>
      </c>
      <c r="B64" s="71" t="s">
        <v>183</v>
      </c>
      <c r="C64" s="69" t="s">
        <v>50</v>
      </c>
      <c r="D64" s="69" t="s">
        <v>62</v>
      </c>
      <c r="E64" s="85" t="s">
        <v>246</v>
      </c>
      <c r="F64" s="66">
        <v>240</v>
      </c>
      <c r="G64" s="83">
        <v>161.4</v>
      </c>
    </row>
    <row r="65" spans="1:7" ht="30">
      <c r="A65" s="66" t="s">
        <v>247</v>
      </c>
      <c r="B65" s="71" t="s">
        <v>183</v>
      </c>
      <c r="C65" s="69" t="s">
        <v>50</v>
      </c>
      <c r="D65" s="69" t="s">
        <v>62</v>
      </c>
      <c r="E65" s="85" t="s">
        <v>248</v>
      </c>
      <c r="F65" s="66"/>
      <c r="G65" s="83">
        <f>G66</f>
        <v>114.5</v>
      </c>
    </row>
    <row r="66" spans="1:7" ht="60">
      <c r="A66" s="66" t="s">
        <v>220</v>
      </c>
      <c r="B66" s="71" t="s">
        <v>183</v>
      </c>
      <c r="C66" s="69" t="s">
        <v>50</v>
      </c>
      <c r="D66" s="69" t="s">
        <v>62</v>
      </c>
      <c r="E66" s="85" t="s">
        <v>249</v>
      </c>
      <c r="F66" s="66"/>
      <c r="G66" s="83">
        <f>G67</f>
        <v>114.5</v>
      </c>
    </row>
    <row r="67" spans="1:7" ht="30">
      <c r="A67" s="66" t="s">
        <v>129</v>
      </c>
      <c r="B67" s="71" t="s">
        <v>183</v>
      </c>
      <c r="C67" s="69" t="s">
        <v>50</v>
      </c>
      <c r="D67" s="69" t="s">
        <v>62</v>
      </c>
      <c r="E67" s="85" t="s">
        <v>249</v>
      </c>
      <c r="F67" s="66">
        <v>200</v>
      </c>
      <c r="G67" s="83">
        <f>G68</f>
        <v>114.5</v>
      </c>
    </row>
    <row r="68" spans="1:7" ht="45">
      <c r="A68" s="66" t="s">
        <v>130</v>
      </c>
      <c r="B68" s="71" t="s">
        <v>183</v>
      </c>
      <c r="C68" s="69" t="s">
        <v>50</v>
      </c>
      <c r="D68" s="69" t="s">
        <v>62</v>
      </c>
      <c r="E68" s="85" t="s">
        <v>249</v>
      </c>
      <c r="F68" s="66">
        <v>240</v>
      </c>
      <c r="G68" s="83">
        <v>114.5</v>
      </c>
    </row>
    <row r="69" spans="1:7" ht="30">
      <c r="A69" s="66" t="s">
        <v>218</v>
      </c>
      <c r="B69" s="71" t="s">
        <v>183</v>
      </c>
      <c r="C69" s="69" t="s">
        <v>50</v>
      </c>
      <c r="D69" s="69" t="s">
        <v>62</v>
      </c>
      <c r="E69" s="85" t="s">
        <v>219</v>
      </c>
      <c r="F69" s="66"/>
      <c r="G69" s="83">
        <f>G70</f>
        <v>115.2</v>
      </c>
    </row>
    <row r="70" spans="1:7" ht="60">
      <c r="A70" s="66" t="s">
        <v>220</v>
      </c>
      <c r="B70" s="71" t="s">
        <v>183</v>
      </c>
      <c r="C70" s="69" t="s">
        <v>50</v>
      </c>
      <c r="D70" s="69" t="s">
        <v>62</v>
      </c>
      <c r="E70" s="85" t="s">
        <v>221</v>
      </c>
      <c r="F70" s="66"/>
      <c r="G70" s="83">
        <f>G71</f>
        <v>115.2</v>
      </c>
    </row>
    <row r="71" spans="1:7" ht="30">
      <c r="A71" s="66" t="s">
        <v>129</v>
      </c>
      <c r="B71" s="71" t="s">
        <v>183</v>
      </c>
      <c r="C71" s="69" t="s">
        <v>50</v>
      </c>
      <c r="D71" s="69" t="s">
        <v>62</v>
      </c>
      <c r="E71" s="85" t="s">
        <v>221</v>
      </c>
      <c r="F71" s="66">
        <v>200</v>
      </c>
      <c r="G71" s="83">
        <f>G72</f>
        <v>115.2</v>
      </c>
    </row>
    <row r="72" spans="1:7" ht="45">
      <c r="A72" s="66" t="s">
        <v>130</v>
      </c>
      <c r="B72" s="71" t="s">
        <v>183</v>
      </c>
      <c r="C72" s="69" t="s">
        <v>50</v>
      </c>
      <c r="D72" s="69" t="s">
        <v>62</v>
      </c>
      <c r="E72" s="85" t="s">
        <v>221</v>
      </c>
      <c r="F72" s="66">
        <v>240</v>
      </c>
      <c r="G72" s="83">
        <v>115.2</v>
      </c>
    </row>
    <row r="73" spans="1:7" ht="60">
      <c r="A73" s="126" t="s">
        <v>216</v>
      </c>
      <c r="B73" s="71" t="s">
        <v>183</v>
      </c>
      <c r="C73" s="69" t="s">
        <v>50</v>
      </c>
      <c r="D73" s="69" t="s">
        <v>62</v>
      </c>
      <c r="E73" s="66" t="s">
        <v>162</v>
      </c>
      <c r="F73" s="126"/>
      <c r="G73" s="83">
        <f>G74</f>
        <v>110</v>
      </c>
    </row>
    <row r="74" spans="1:7" ht="30">
      <c r="A74" s="126" t="s">
        <v>296</v>
      </c>
      <c r="B74" s="71" t="s">
        <v>183</v>
      </c>
      <c r="C74" s="69" t="s">
        <v>50</v>
      </c>
      <c r="D74" s="69" t="s">
        <v>62</v>
      </c>
      <c r="E74" s="126" t="s">
        <v>297</v>
      </c>
      <c r="F74" s="126"/>
      <c r="G74" s="83">
        <f>G75</f>
        <v>110</v>
      </c>
    </row>
    <row r="75" spans="1:7" ht="30">
      <c r="A75" s="126" t="s">
        <v>129</v>
      </c>
      <c r="B75" s="71" t="s">
        <v>183</v>
      </c>
      <c r="C75" s="69" t="s">
        <v>50</v>
      </c>
      <c r="D75" s="69" t="s">
        <v>62</v>
      </c>
      <c r="E75" s="126" t="s">
        <v>298</v>
      </c>
      <c r="F75" s="126">
        <v>200</v>
      </c>
      <c r="G75" s="83">
        <f>G76</f>
        <v>110</v>
      </c>
    </row>
    <row r="76" spans="1:7" ht="45">
      <c r="A76" s="126" t="s">
        <v>130</v>
      </c>
      <c r="B76" s="71" t="s">
        <v>183</v>
      </c>
      <c r="C76" s="69" t="s">
        <v>50</v>
      </c>
      <c r="D76" s="69" t="s">
        <v>62</v>
      </c>
      <c r="E76" s="126" t="s">
        <v>299</v>
      </c>
      <c r="F76" s="126">
        <v>240</v>
      </c>
      <c r="G76" s="83">
        <v>110</v>
      </c>
    </row>
    <row r="77" spans="1:7" ht="30">
      <c r="A77" s="69" t="s">
        <v>93</v>
      </c>
      <c r="B77" s="71" t="s">
        <v>183</v>
      </c>
      <c r="C77" s="91" t="s">
        <v>50</v>
      </c>
      <c r="D77" s="91" t="s">
        <v>62</v>
      </c>
      <c r="E77" s="91" t="s">
        <v>94</v>
      </c>
      <c r="F77" s="66"/>
      <c r="G77" s="83">
        <f>G78+G81</f>
        <v>628.5</v>
      </c>
    </row>
    <row r="78" spans="1:7" ht="30">
      <c r="A78" s="66" t="s">
        <v>105</v>
      </c>
      <c r="B78" s="71" t="s">
        <v>183</v>
      </c>
      <c r="C78" s="69" t="s">
        <v>50</v>
      </c>
      <c r="D78" s="69" t="s">
        <v>62</v>
      </c>
      <c r="E78" s="66" t="s">
        <v>192</v>
      </c>
      <c r="F78" s="66"/>
      <c r="G78" s="83">
        <f>G79</f>
        <v>623.5</v>
      </c>
    </row>
    <row r="79" spans="1:7" ht="30">
      <c r="A79" s="66" t="s">
        <v>129</v>
      </c>
      <c r="B79" s="71" t="s">
        <v>183</v>
      </c>
      <c r="C79" s="69" t="s">
        <v>50</v>
      </c>
      <c r="D79" s="69" t="s">
        <v>62</v>
      </c>
      <c r="E79" s="66" t="s">
        <v>192</v>
      </c>
      <c r="F79" s="66">
        <v>200</v>
      </c>
      <c r="G79" s="83">
        <f>G80</f>
        <v>623.5</v>
      </c>
    </row>
    <row r="80" spans="1:7" ht="45">
      <c r="A80" s="66" t="s">
        <v>130</v>
      </c>
      <c r="B80" s="71" t="s">
        <v>183</v>
      </c>
      <c r="C80" s="69" t="s">
        <v>50</v>
      </c>
      <c r="D80" s="69" t="s">
        <v>62</v>
      </c>
      <c r="E80" s="66" t="s">
        <v>192</v>
      </c>
      <c r="F80" s="66">
        <v>240</v>
      </c>
      <c r="G80" s="83">
        <v>623.5</v>
      </c>
    </row>
    <row r="81" spans="1:7" ht="30">
      <c r="A81" s="69" t="s">
        <v>100</v>
      </c>
      <c r="B81" s="71" t="s">
        <v>183</v>
      </c>
      <c r="C81" s="69" t="s">
        <v>50</v>
      </c>
      <c r="D81" s="69" t="s">
        <v>62</v>
      </c>
      <c r="E81" s="66" t="s">
        <v>192</v>
      </c>
      <c r="F81" s="66">
        <v>800</v>
      </c>
      <c r="G81" s="83">
        <f>G82</f>
        <v>5</v>
      </c>
    </row>
    <row r="82" spans="1:7" ht="30">
      <c r="A82" s="66" t="s">
        <v>257</v>
      </c>
      <c r="B82" s="71" t="s">
        <v>183</v>
      </c>
      <c r="C82" s="69" t="s">
        <v>50</v>
      </c>
      <c r="D82" s="69" t="s">
        <v>62</v>
      </c>
      <c r="E82" s="66" t="s">
        <v>192</v>
      </c>
      <c r="F82" s="66">
        <v>830</v>
      </c>
      <c r="G82" s="83">
        <v>5</v>
      </c>
    </row>
    <row r="83" spans="1:7" ht="15.75">
      <c r="A83" s="67" t="s">
        <v>107</v>
      </c>
      <c r="B83" s="72" t="s">
        <v>183</v>
      </c>
      <c r="C83" s="67" t="s">
        <v>53</v>
      </c>
      <c r="D83" s="67" t="s">
        <v>51</v>
      </c>
      <c r="E83" s="67"/>
      <c r="F83" s="67"/>
      <c r="G83" s="84">
        <f>G84</f>
        <v>2205.6</v>
      </c>
    </row>
    <row r="84" spans="1:7" ht="33" customHeight="1">
      <c r="A84" s="67" t="s">
        <v>108</v>
      </c>
      <c r="B84" s="72" t="s">
        <v>183</v>
      </c>
      <c r="C84" s="67" t="s">
        <v>53</v>
      </c>
      <c r="D84" s="67" t="s">
        <v>54</v>
      </c>
      <c r="E84" s="67"/>
      <c r="F84" s="67"/>
      <c r="G84" s="84">
        <f>G85</f>
        <v>2205.6</v>
      </c>
    </row>
    <row r="85" spans="1:7" ht="70.5" customHeight="1">
      <c r="A85" s="66" t="s">
        <v>222</v>
      </c>
      <c r="B85" s="71" t="s">
        <v>183</v>
      </c>
      <c r="C85" s="69" t="s">
        <v>53</v>
      </c>
      <c r="D85" s="69" t="s">
        <v>54</v>
      </c>
      <c r="E85" s="66" t="s">
        <v>135</v>
      </c>
      <c r="F85" s="68"/>
      <c r="G85" s="83">
        <f>G86+G89</f>
        <v>2205.6</v>
      </c>
    </row>
    <row r="86" spans="1:7" ht="51.75" customHeight="1">
      <c r="A86" s="66" t="s">
        <v>109</v>
      </c>
      <c r="B86" s="71" t="s">
        <v>183</v>
      </c>
      <c r="C86" s="69" t="s">
        <v>53</v>
      </c>
      <c r="D86" s="69" t="s">
        <v>54</v>
      </c>
      <c r="E86" s="66" t="s">
        <v>136</v>
      </c>
      <c r="F86" s="66"/>
      <c r="G86" s="83">
        <f>G87</f>
        <v>1443</v>
      </c>
    </row>
    <row r="87" spans="1:7" ht="94.5" customHeight="1">
      <c r="A87" s="66" t="s">
        <v>95</v>
      </c>
      <c r="B87" s="71" t="s">
        <v>183</v>
      </c>
      <c r="C87" s="69" t="s">
        <v>53</v>
      </c>
      <c r="D87" s="69" t="s">
        <v>54</v>
      </c>
      <c r="E87" s="66" t="s">
        <v>136</v>
      </c>
      <c r="F87" s="66">
        <v>100</v>
      </c>
      <c r="G87" s="83">
        <f>G88</f>
        <v>1443</v>
      </c>
    </row>
    <row r="88" spans="1:7" ht="33" customHeight="1">
      <c r="A88" s="66" t="s">
        <v>96</v>
      </c>
      <c r="B88" s="71" t="s">
        <v>183</v>
      </c>
      <c r="C88" s="69" t="s">
        <v>53</v>
      </c>
      <c r="D88" s="69" t="s">
        <v>54</v>
      </c>
      <c r="E88" s="66" t="s">
        <v>136</v>
      </c>
      <c r="F88" s="66">
        <v>120</v>
      </c>
      <c r="G88" s="83">
        <v>1443</v>
      </c>
    </row>
    <row r="89" spans="1:7" ht="33" customHeight="1">
      <c r="A89" s="66" t="s">
        <v>137</v>
      </c>
      <c r="B89" s="71" t="s">
        <v>183</v>
      </c>
      <c r="C89" s="69" t="s">
        <v>53</v>
      </c>
      <c r="D89" s="69" t="s">
        <v>54</v>
      </c>
      <c r="E89" s="66" t="s">
        <v>138</v>
      </c>
      <c r="F89" s="66"/>
      <c r="G89" s="83">
        <f>G90+G92</f>
        <v>762.6</v>
      </c>
    </row>
    <row r="90" spans="1:7" ht="96" customHeight="1">
      <c r="A90" s="66" t="s">
        <v>95</v>
      </c>
      <c r="B90" s="71" t="s">
        <v>183</v>
      </c>
      <c r="C90" s="69" t="s">
        <v>53</v>
      </c>
      <c r="D90" s="69" t="s">
        <v>54</v>
      </c>
      <c r="E90" s="66" t="s">
        <v>138</v>
      </c>
      <c r="F90" s="66">
        <v>100</v>
      </c>
      <c r="G90" s="83">
        <f>G91</f>
        <v>712.1</v>
      </c>
    </row>
    <row r="91" spans="1:7" ht="33" customHeight="1">
      <c r="A91" s="66" t="s">
        <v>96</v>
      </c>
      <c r="B91" s="71" t="s">
        <v>183</v>
      </c>
      <c r="C91" s="69" t="s">
        <v>53</v>
      </c>
      <c r="D91" s="69" t="s">
        <v>54</v>
      </c>
      <c r="E91" s="66" t="s">
        <v>138</v>
      </c>
      <c r="F91" s="66">
        <v>120</v>
      </c>
      <c r="G91" s="83">
        <v>712.1</v>
      </c>
    </row>
    <row r="92" spans="1:7" ht="30">
      <c r="A92" s="66" t="s">
        <v>129</v>
      </c>
      <c r="B92" s="71" t="s">
        <v>183</v>
      </c>
      <c r="C92" s="69" t="s">
        <v>53</v>
      </c>
      <c r="D92" s="69" t="s">
        <v>54</v>
      </c>
      <c r="E92" s="66" t="s">
        <v>138</v>
      </c>
      <c r="F92" s="66">
        <v>200</v>
      </c>
      <c r="G92" s="83">
        <f>G93</f>
        <v>50.5</v>
      </c>
    </row>
    <row r="93" spans="1:7" ht="45">
      <c r="A93" s="66" t="s">
        <v>130</v>
      </c>
      <c r="B93" s="71" t="s">
        <v>183</v>
      </c>
      <c r="C93" s="69" t="s">
        <v>53</v>
      </c>
      <c r="D93" s="69" t="s">
        <v>54</v>
      </c>
      <c r="E93" s="66" t="s">
        <v>138</v>
      </c>
      <c r="F93" s="66">
        <v>240</v>
      </c>
      <c r="G93" s="83">
        <v>50.5</v>
      </c>
    </row>
    <row r="94" spans="1:8" s="51" customFormat="1" ht="47.25">
      <c r="A94" s="67" t="s">
        <v>65</v>
      </c>
      <c r="B94" s="72" t="s">
        <v>183</v>
      </c>
      <c r="C94" s="67" t="s">
        <v>54</v>
      </c>
      <c r="D94" s="67" t="s">
        <v>51</v>
      </c>
      <c r="E94" s="67"/>
      <c r="F94" s="67"/>
      <c r="G94" s="84">
        <f>G95+G113</f>
        <v>963.15</v>
      </c>
      <c r="H94" s="52"/>
    </row>
    <row r="95" spans="1:7" ht="63">
      <c r="A95" s="70" t="s">
        <v>66</v>
      </c>
      <c r="B95" s="72" t="s">
        <v>183</v>
      </c>
      <c r="C95" s="67" t="s">
        <v>54</v>
      </c>
      <c r="D95" s="67" t="s">
        <v>67</v>
      </c>
      <c r="E95" s="67"/>
      <c r="F95" s="67"/>
      <c r="G95" s="84">
        <f>G96</f>
        <v>433.15</v>
      </c>
    </row>
    <row r="96" spans="1:7" ht="66" customHeight="1">
      <c r="A96" s="69" t="s">
        <v>213</v>
      </c>
      <c r="B96" s="71" t="s">
        <v>183</v>
      </c>
      <c r="C96" s="69" t="s">
        <v>54</v>
      </c>
      <c r="D96" s="69" t="s">
        <v>67</v>
      </c>
      <c r="E96" s="69" t="s">
        <v>140</v>
      </c>
      <c r="F96" s="69"/>
      <c r="G96" s="83">
        <f>G97+G101+G109+G105</f>
        <v>433.15</v>
      </c>
    </row>
    <row r="97" spans="1:7" ht="30">
      <c r="A97" s="66" t="s">
        <v>141</v>
      </c>
      <c r="B97" s="71" t="s">
        <v>183</v>
      </c>
      <c r="C97" s="69" t="s">
        <v>54</v>
      </c>
      <c r="D97" s="69" t="s">
        <v>67</v>
      </c>
      <c r="E97" s="66" t="s">
        <v>142</v>
      </c>
      <c r="F97" s="66"/>
      <c r="G97" s="83">
        <f>G98</f>
        <v>37.05</v>
      </c>
    </row>
    <row r="98" spans="1:7" ht="30">
      <c r="A98" s="66" t="s">
        <v>195</v>
      </c>
      <c r="B98" s="71" t="s">
        <v>183</v>
      </c>
      <c r="C98" s="69" t="s">
        <v>54</v>
      </c>
      <c r="D98" s="69" t="s">
        <v>67</v>
      </c>
      <c r="E98" s="71" t="s">
        <v>196</v>
      </c>
      <c r="F98" s="66"/>
      <c r="G98" s="83">
        <f>G99</f>
        <v>37.05</v>
      </c>
    </row>
    <row r="99" spans="1:7" ht="30">
      <c r="A99" s="66" t="s">
        <v>129</v>
      </c>
      <c r="B99" s="71" t="s">
        <v>183</v>
      </c>
      <c r="C99" s="69" t="s">
        <v>54</v>
      </c>
      <c r="D99" s="69" t="s">
        <v>67</v>
      </c>
      <c r="E99" s="71" t="s">
        <v>196</v>
      </c>
      <c r="F99" s="66">
        <v>200</v>
      </c>
      <c r="G99" s="83">
        <f>G100</f>
        <v>37.05</v>
      </c>
    </row>
    <row r="100" spans="1:7" ht="45">
      <c r="A100" s="66" t="s">
        <v>130</v>
      </c>
      <c r="B100" s="71" t="s">
        <v>183</v>
      </c>
      <c r="C100" s="69" t="s">
        <v>54</v>
      </c>
      <c r="D100" s="69" t="s">
        <v>67</v>
      </c>
      <c r="E100" s="71" t="s">
        <v>196</v>
      </c>
      <c r="F100" s="66">
        <v>240</v>
      </c>
      <c r="G100" s="83">
        <v>37.05</v>
      </c>
    </row>
    <row r="101" spans="1:7" ht="75">
      <c r="A101" s="69" t="s">
        <v>110</v>
      </c>
      <c r="B101" s="71" t="s">
        <v>183</v>
      </c>
      <c r="C101" s="69" t="s">
        <v>54</v>
      </c>
      <c r="D101" s="69" t="s">
        <v>67</v>
      </c>
      <c r="E101" s="66" t="s">
        <v>139</v>
      </c>
      <c r="F101" s="69"/>
      <c r="G101" s="83">
        <f>G102</f>
        <v>99.6</v>
      </c>
    </row>
    <row r="102" spans="1:7" ht="30">
      <c r="A102" s="69" t="s">
        <v>195</v>
      </c>
      <c r="B102" s="71" t="s">
        <v>183</v>
      </c>
      <c r="C102" s="69" t="s">
        <v>54</v>
      </c>
      <c r="D102" s="69" t="s">
        <v>67</v>
      </c>
      <c r="E102" s="71" t="s">
        <v>197</v>
      </c>
      <c r="F102" s="69"/>
      <c r="G102" s="83">
        <f>G103</f>
        <v>99.6</v>
      </c>
    </row>
    <row r="103" spans="1:7" ht="33" customHeight="1">
      <c r="A103" s="66" t="s">
        <v>129</v>
      </c>
      <c r="B103" s="71" t="s">
        <v>183</v>
      </c>
      <c r="C103" s="69" t="s">
        <v>54</v>
      </c>
      <c r="D103" s="69" t="s">
        <v>67</v>
      </c>
      <c r="E103" s="71" t="s">
        <v>197</v>
      </c>
      <c r="F103" s="66">
        <v>200</v>
      </c>
      <c r="G103" s="83">
        <f>G104</f>
        <v>99.6</v>
      </c>
    </row>
    <row r="104" spans="1:7" ht="45" customHeight="1">
      <c r="A104" s="66" t="s">
        <v>130</v>
      </c>
      <c r="B104" s="71" t="s">
        <v>183</v>
      </c>
      <c r="C104" s="69" t="s">
        <v>54</v>
      </c>
      <c r="D104" s="69" t="s">
        <v>67</v>
      </c>
      <c r="E104" s="71" t="s">
        <v>197</v>
      </c>
      <c r="F104" s="66">
        <v>240</v>
      </c>
      <c r="G104" s="83">
        <v>99.6</v>
      </c>
    </row>
    <row r="105" spans="1:7" ht="36" customHeight="1">
      <c r="A105" s="66" t="s">
        <v>143</v>
      </c>
      <c r="B105" s="71" t="s">
        <v>183</v>
      </c>
      <c r="C105" s="69" t="s">
        <v>54</v>
      </c>
      <c r="D105" s="69" t="s">
        <v>67</v>
      </c>
      <c r="E105" s="66" t="s">
        <v>144</v>
      </c>
      <c r="F105" s="66"/>
      <c r="G105" s="83">
        <f>G106</f>
        <v>156.5</v>
      </c>
    </row>
    <row r="106" spans="1:7" ht="34.5" customHeight="1">
      <c r="A106" s="88" t="s">
        <v>204</v>
      </c>
      <c r="B106" s="71" t="s">
        <v>183</v>
      </c>
      <c r="C106" s="69" t="s">
        <v>54</v>
      </c>
      <c r="D106" s="69" t="s">
        <v>67</v>
      </c>
      <c r="E106" s="66" t="s">
        <v>145</v>
      </c>
      <c r="F106" s="68"/>
      <c r="G106" s="83">
        <f>G107</f>
        <v>156.5</v>
      </c>
    </row>
    <row r="107" spans="1:7" ht="45" customHeight="1">
      <c r="A107" s="66" t="s">
        <v>129</v>
      </c>
      <c r="B107" s="71" t="s">
        <v>183</v>
      </c>
      <c r="C107" s="69" t="s">
        <v>54</v>
      </c>
      <c r="D107" s="69" t="s">
        <v>67</v>
      </c>
      <c r="E107" s="66" t="s">
        <v>145</v>
      </c>
      <c r="F107" s="66">
        <v>200</v>
      </c>
      <c r="G107" s="83">
        <f>G108</f>
        <v>156.5</v>
      </c>
    </row>
    <row r="108" spans="1:7" ht="45" customHeight="1">
      <c r="A108" s="66" t="s">
        <v>130</v>
      </c>
      <c r="B108" s="71" t="s">
        <v>183</v>
      </c>
      <c r="C108" s="69" t="s">
        <v>54</v>
      </c>
      <c r="D108" s="69" t="s">
        <v>67</v>
      </c>
      <c r="E108" s="66" t="s">
        <v>145</v>
      </c>
      <c r="F108" s="66">
        <v>240</v>
      </c>
      <c r="G108" s="83">
        <v>156.5</v>
      </c>
    </row>
    <row r="109" spans="1:7" ht="30">
      <c r="A109" s="66" t="s">
        <v>146</v>
      </c>
      <c r="B109" s="71" t="s">
        <v>183</v>
      </c>
      <c r="C109" s="69" t="s">
        <v>54</v>
      </c>
      <c r="D109" s="69" t="s">
        <v>67</v>
      </c>
      <c r="E109" s="66" t="s">
        <v>147</v>
      </c>
      <c r="F109" s="66"/>
      <c r="G109" s="83">
        <f>G110</f>
        <v>140</v>
      </c>
    </row>
    <row r="110" spans="1:7" ht="30">
      <c r="A110" s="88" t="s">
        <v>204</v>
      </c>
      <c r="B110" s="71" t="s">
        <v>183</v>
      </c>
      <c r="C110" s="69" t="s">
        <v>54</v>
      </c>
      <c r="D110" s="69" t="s">
        <v>67</v>
      </c>
      <c r="E110" s="66" t="s">
        <v>200</v>
      </c>
      <c r="F110" s="66"/>
      <c r="G110" s="83">
        <f>G111</f>
        <v>140</v>
      </c>
    </row>
    <row r="111" spans="1:7" ht="60">
      <c r="A111" s="131" t="s">
        <v>223</v>
      </c>
      <c r="B111" s="71" t="s">
        <v>183</v>
      </c>
      <c r="C111" s="69" t="s">
        <v>54</v>
      </c>
      <c r="D111" s="69" t="s">
        <v>67</v>
      </c>
      <c r="E111" s="66" t="s">
        <v>200</v>
      </c>
      <c r="F111" s="66">
        <v>600</v>
      </c>
      <c r="G111" s="83">
        <f>G112</f>
        <v>140</v>
      </c>
    </row>
    <row r="112" spans="1:7" ht="85.5" customHeight="1">
      <c r="A112" s="66" t="s">
        <v>224</v>
      </c>
      <c r="B112" s="71" t="s">
        <v>183</v>
      </c>
      <c r="C112" s="69" t="s">
        <v>54</v>
      </c>
      <c r="D112" s="69" t="s">
        <v>67</v>
      </c>
      <c r="E112" s="66" t="s">
        <v>200</v>
      </c>
      <c r="F112" s="66">
        <v>630</v>
      </c>
      <c r="G112" s="83">
        <v>140</v>
      </c>
    </row>
    <row r="113" spans="1:7" s="51" customFormat="1" ht="47.25">
      <c r="A113" s="67" t="s">
        <v>68</v>
      </c>
      <c r="B113" s="72" t="s">
        <v>183</v>
      </c>
      <c r="C113" s="67" t="s">
        <v>54</v>
      </c>
      <c r="D113" s="67" t="s">
        <v>69</v>
      </c>
      <c r="E113" s="67"/>
      <c r="F113" s="67"/>
      <c r="G113" s="84">
        <f>G114</f>
        <v>530</v>
      </c>
    </row>
    <row r="114" spans="1:7" ht="76.5" customHeight="1">
      <c r="A114" s="66" t="s">
        <v>213</v>
      </c>
      <c r="B114" s="71" t="s">
        <v>183</v>
      </c>
      <c r="C114" s="69" t="s">
        <v>54</v>
      </c>
      <c r="D114" s="69" t="s">
        <v>69</v>
      </c>
      <c r="E114" s="69" t="s">
        <v>140</v>
      </c>
      <c r="F114" s="69"/>
      <c r="G114" s="83">
        <f>G115</f>
        <v>530</v>
      </c>
    </row>
    <row r="115" spans="1:7" ht="30">
      <c r="A115" s="91" t="s">
        <v>229</v>
      </c>
      <c r="B115" s="71" t="s">
        <v>183</v>
      </c>
      <c r="C115" s="69" t="s">
        <v>54</v>
      </c>
      <c r="D115" s="69" t="s">
        <v>69</v>
      </c>
      <c r="E115" s="66" t="s">
        <v>199</v>
      </c>
      <c r="F115" s="69"/>
      <c r="G115" s="83">
        <f>G116</f>
        <v>530</v>
      </c>
    </row>
    <row r="116" spans="1:7" ht="75">
      <c r="A116" s="66" t="s">
        <v>131</v>
      </c>
      <c r="B116" s="71" t="s">
        <v>183</v>
      </c>
      <c r="C116" s="69" t="s">
        <v>54</v>
      </c>
      <c r="D116" s="69" t="s">
        <v>69</v>
      </c>
      <c r="E116" s="66" t="s">
        <v>148</v>
      </c>
      <c r="F116" s="66"/>
      <c r="G116" s="83">
        <f>G117</f>
        <v>530</v>
      </c>
    </row>
    <row r="117" spans="1:7" ht="30">
      <c r="A117" s="66" t="s">
        <v>99</v>
      </c>
      <c r="B117" s="71" t="s">
        <v>183</v>
      </c>
      <c r="C117" s="69" t="s">
        <v>54</v>
      </c>
      <c r="D117" s="69" t="s">
        <v>69</v>
      </c>
      <c r="E117" s="66" t="s">
        <v>148</v>
      </c>
      <c r="F117" s="66">
        <v>500</v>
      </c>
      <c r="G117" s="83">
        <f>G118</f>
        <v>530</v>
      </c>
    </row>
    <row r="118" spans="1:7" ht="30">
      <c r="A118" s="66" t="s">
        <v>41</v>
      </c>
      <c r="B118" s="71" t="s">
        <v>183</v>
      </c>
      <c r="C118" s="69" t="s">
        <v>54</v>
      </c>
      <c r="D118" s="69" t="s">
        <v>69</v>
      </c>
      <c r="E118" s="66" t="s">
        <v>148</v>
      </c>
      <c r="F118" s="66">
        <v>540</v>
      </c>
      <c r="G118" s="83">
        <v>530</v>
      </c>
    </row>
    <row r="119" spans="1:7" ht="18" customHeight="1">
      <c r="A119" s="67" t="s">
        <v>70</v>
      </c>
      <c r="B119" s="72" t="s">
        <v>183</v>
      </c>
      <c r="C119" s="67" t="s">
        <v>56</v>
      </c>
      <c r="D119" s="67" t="s">
        <v>51</v>
      </c>
      <c r="E119" s="67"/>
      <c r="F119" s="67"/>
      <c r="G119" s="84">
        <f>G120+G130+G144</f>
        <v>14849.1</v>
      </c>
    </row>
    <row r="120" spans="1:7" ht="9.75" customHeight="1">
      <c r="A120" s="66" t="s">
        <v>149</v>
      </c>
      <c r="B120" s="71" t="s">
        <v>183</v>
      </c>
      <c r="C120" s="71" t="s">
        <v>56</v>
      </c>
      <c r="D120" s="71" t="s">
        <v>50</v>
      </c>
      <c r="E120" s="66"/>
      <c r="F120" s="66"/>
      <c r="G120" s="83">
        <f>G121+G125</f>
        <v>3529.6</v>
      </c>
    </row>
    <row r="121" spans="1:7" ht="28.5" customHeight="1">
      <c r="A121" s="69" t="s">
        <v>93</v>
      </c>
      <c r="B121" s="71" t="s">
        <v>183</v>
      </c>
      <c r="C121" s="99" t="s">
        <v>56</v>
      </c>
      <c r="D121" s="99" t="s">
        <v>50</v>
      </c>
      <c r="E121" s="91" t="s">
        <v>94</v>
      </c>
      <c r="F121" s="66"/>
      <c r="G121" s="83">
        <f>G122</f>
        <v>627</v>
      </c>
    </row>
    <row r="122" spans="1:7" ht="49.5" customHeight="1">
      <c r="A122" s="66" t="s">
        <v>150</v>
      </c>
      <c r="B122" s="71" t="s">
        <v>183</v>
      </c>
      <c r="C122" s="71" t="s">
        <v>56</v>
      </c>
      <c r="D122" s="71" t="s">
        <v>50</v>
      </c>
      <c r="E122" s="66" t="s">
        <v>198</v>
      </c>
      <c r="F122" s="66"/>
      <c r="G122" s="83">
        <f>G123</f>
        <v>627</v>
      </c>
    </row>
    <row r="123" spans="1:7" ht="95.25" customHeight="1">
      <c r="A123" s="66" t="s">
        <v>95</v>
      </c>
      <c r="B123" s="71" t="s">
        <v>183</v>
      </c>
      <c r="C123" s="71" t="s">
        <v>56</v>
      </c>
      <c r="D123" s="71" t="s">
        <v>50</v>
      </c>
      <c r="E123" s="66" t="s">
        <v>198</v>
      </c>
      <c r="F123" s="66">
        <v>100</v>
      </c>
      <c r="G123" s="83">
        <f>G124</f>
        <v>627</v>
      </c>
    </row>
    <row r="124" spans="1:7" ht="42.75" customHeight="1">
      <c r="A124" s="66" t="s">
        <v>96</v>
      </c>
      <c r="B124" s="71" t="s">
        <v>183</v>
      </c>
      <c r="C124" s="71" t="s">
        <v>56</v>
      </c>
      <c r="D124" s="71" t="s">
        <v>50</v>
      </c>
      <c r="E124" s="66" t="s">
        <v>198</v>
      </c>
      <c r="F124" s="66">
        <v>120</v>
      </c>
      <c r="G124" s="83">
        <v>627</v>
      </c>
    </row>
    <row r="125" spans="1:7" ht="67.5" customHeight="1">
      <c r="A125" s="66" t="s">
        <v>262</v>
      </c>
      <c r="B125" s="71" t="s">
        <v>183</v>
      </c>
      <c r="C125" s="71" t="s">
        <v>56</v>
      </c>
      <c r="D125" s="71" t="s">
        <v>50</v>
      </c>
      <c r="E125" s="66" t="s">
        <v>167</v>
      </c>
      <c r="F125" s="66"/>
      <c r="G125" s="83">
        <f>G126</f>
        <v>2902.6</v>
      </c>
    </row>
    <row r="126" spans="1:7" ht="42.75" customHeight="1">
      <c r="A126" s="66" t="s">
        <v>258</v>
      </c>
      <c r="B126" s="71" t="s">
        <v>183</v>
      </c>
      <c r="C126" s="71" t="s">
        <v>56</v>
      </c>
      <c r="D126" s="71" t="s">
        <v>50</v>
      </c>
      <c r="E126" s="66" t="s">
        <v>259</v>
      </c>
      <c r="F126" s="66"/>
      <c r="G126" s="83">
        <f>G127</f>
        <v>2902.6</v>
      </c>
    </row>
    <row r="127" spans="1:7" ht="42.75" customHeight="1">
      <c r="A127" s="66" t="s">
        <v>260</v>
      </c>
      <c r="B127" s="71" t="s">
        <v>183</v>
      </c>
      <c r="C127" s="71" t="s">
        <v>56</v>
      </c>
      <c r="D127" s="71" t="s">
        <v>50</v>
      </c>
      <c r="E127" s="66" t="s">
        <v>261</v>
      </c>
      <c r="F127" s="66"/>
      <c r="G127" s="83">
        <f>G128</f>
        <v>2902.6</v>
      </c>
    </row>
    <row r="128" spans="1:7" ht="51" customHeight="1">
      <c r="A128" s="66" t="s">
        <v>95</v>
      </c>
      <c r="B128" s="71" t="s">
        <v>183</v>
      </c>
      <c r="C128" s="71" t="s">
        <v>56</v>
      </c>
      <c r="D128" s="71" t="s">
        <v>50</v>
      </c>
      <c r="E128" s="66" t="s">
        <v>261</v>
      </c>
      <c r="F128" s="66">
        <v>100</v>
      </c>
      <c r="G128" s="83">
        <f>G129</f>
        <v>2902.6</v>
      </c>
    </row>
    <row r="129" spans="1:7" ht="42.75" customHeight="1">
      <c r="A129" s="66" t="s">
        <v>96</v>
      </c>
      <c r="B129" s="71" t="s">
        <v>183</v>
      </c>
      <c r="C129" s="71" t="s">
        <v>56</v>
      </c>
      <c r="D129" s="71" t="s">
        <v>50</v>
      </c>
      <c r="E129" s="66" t="s">
        <v>261</v>
      </c>
      <c r="F129" s="66">
        <v>120</v>
      </c>
      <c r="G129" s="83">
        <v>2902.6</v>
      </c>
    </row>
    <row r="130" spans="1:7" ht="18" customHeight="1">
      <c r="A130" s="68" t="s">
        <v>73</v>
      </c>
      <c r="B130" s="72" t="s">
        <v>183</v>
      </c>
      <c r="C130" s="72" t="s">
        <v>56</v>
      </c>
      <c r="D130" s="72" t="s">
        <v>74</v>
      </c>
      <c r="E130" s="68"/>
      <c r="F130" s="68"/>
      <c r="G130" s="84">
        <f>G131+G140</f>
        <v>11082.1</v>
      </c>
    </row>
    <row r="131" spans="1:7" ht="67.5" customHeight="1">
      <c r="A131" s="66" t="s">
        <v>214</v>
      </c>
      <c r="B131" s="71" t="s">
        <v>183</v>
      </c>
      <c r="C131" s="71" t="s">
        <v>56</v>
      </c>
      <c r="D131" s="71" t="s">
        <v>74</v>
      </c>
      <c r="E131" s="66" t="s">
        <v>151</v>
      </c>
      <c r="F131" s="66"/>
      <c r="G131" s="83">
        <f>G132+G136</f>
        <v>10983.1</v>
      </c>
    </row>
    <row r="132" spans="1:7" ht="45">
      <c r="A132" s="66" t="s">
        <v>152</v>
      </c>
      <c r="B132" s="71" t="s">
        <v>183</v>
      </c>
      <c r="C132" s="71" t="s">
        <v>56</v>
      </c>
      <c r="D132" s="71" t="s">
        <v>74</v>
      </c>
      <c r="E132" s="66" t="s">
        <v>153</v>
      </c>
      <c r="F132" s="66"/>
      <c r="G132" s="83">
        <f>G133</f>
        <v>10622.1</v>
      </c>
    </row>
    <row r="133" spans="1:7" ht="30">
      <c r="A133" s="85" t="s">
        <v>230</v>
      </c>
      <c r="B133" s="71" t="s">
        <v>183</v>
      </c>
      <c r="C133" s="71" t="s">
        <v>56</v>
      </c>
      <c r="D133" s="71" t="s">
        <v>74</v>
      </c>
      <c r="E133" s="66" t="s">
        <v>154</v>
      </c>
      <c r="F133" s="66"/>
      <c r="G133" s="83">
        <f>G134</f>
        <v>10622.1</v>
      </c>
    </row>
    <row r="134" spans="1:7" ht="30">
      <c r="A134" s="66" t="s">
        <v>129</v>
      </c>
      <c r="B134" s="71" t="s">
        <v>183</v>
      </c>
      <c r="C134" s="71" t="s">
        <v>56</v>
      </c>
      <c r="D134" s="71" t="s">
        <v>74</v>
      </c>
      <c r="E134" s="66" t="s">
        <v>154</v>
      </c>
      <c r="F134" s="66">
        <v>200</v>
      </c>
      <c r="G134" s="83">
        <f>G135</f>
        <v>10622.1</v>
      </c>
    </row>
    <row r="135" spans="1:7" ht="45">
      <c r="A135" s="66" t="s">
        <v>130</v>
      </c>
      <c r="B135" s="71" t="s">
        <v>183</v>
      </c>
      <c r="C135" s="71" t="s">
        <v>56</v>
      </c>
      <c r="D135" s="71" t="s">
        <v>74</v>
      </c>
      <c r="E135" s="66" t="s">
        <v>154</v>
      </c>
      <c r="F135" s="66">
        <v>240</v>
      </c>
      <c r="G135" s="83">
        <v>10622.1</v>
      </c>
    </row>
    <row r="136" spans="1:7" ht="45">
      <c r="A136" s="66" t="s">
        <v>155</v>
      </c>
      <c r="B136" s="71" t="s">
        <v>183</v>
      </c>
      <c r="C136" s="71" t="s">
        <v>56</v>
      </c>
      <c r="D136" s="71" t="s">
        <v>74</v>
      </c>
      <c r="E136" s="66" t="s">
        <v>156</v>
      </c>
      <c r="F136" s="66"/>
      <c r="G136" s="83">
        <f>G137</f>
        <v>361</v>
      </c>
    </row>
    <row r="137" spans="1:7" ht="30">
      <c r="A137" s="85" t="s">
        <v>230</v>
      </c>
      <c r="B137" s="71" t="s">
        <v>183</v>
      </c>
      <c r="C137" s="71" t="s">
        <v>56</v>
      </c>
      <c r="D137" s="71" t="s">
        <v>74</v>
      </c>
      <c r="E137" s="66" t="s">
        <v>157</v>
      </c>
      <c r="F137" s="66"/>
      <c r="G137" s="83">
        <f>G138</f>
        <v>361</v>
      </c>
    </row>
    <row r="138" spans="1:7" ht="30">
      <c r="A138" s="66" t="s">
        <v>129</v>
      </c>
      <c r="B138" s="71" t="s">
        <v>183</v>
      </c>
      <c r="C138" s="71" t="s">
        <v>56</v>
      </c>
      <c r="D138" s="71" t="s">
        <v>74</v>
      </c>
      <c r="E138" s="66" t="s">
        <v>157</v>
      </c>
      <c r="F138" s="66">
        <v>200</v>
      </c>
      <c r="G138" s="83">
        <f>G139</f>
        <v>361</v>
      </c>
    </row>
    <row r="139" spans="1:7" ht="45">
      <c r="A139" s="66" t="s">
        <v>130</v>
      </c>
      <c r="B139" s="71" t="s">
        <v>183</v>
      </c>
      <c r="C139" s="71" t="s">
        <v>56</v>
      </c>
      <c r="D139" s="71" t="s">
        <v>74</v>
      </c>
      <c r="E139" s="66" t="s">
        <v>157</v>
      </c>
      <c r="F139" s="66">
        <v>240</v>
      </c>
      <c r="G139" s="83">
        <v>361</v>
      </c>
    </row>
    <row r="140" spans="1:7" ht="30">
      <c r="A140" s="69" t="s">
        <v>93</v>
      </c>
      <c r="B140" s="71" t="s">
        <v>183</v>
      </c>
      <c r="C140" s="71" t="s">
        <v>56</v>
      </c>
      <c r="D140" s="71" t="s">
        <v>74</v>
      </c>
      <c r="E140" s="69" t="s">
        <v>94</v>
      </c>
      <c r="F140" s="66"/>
      <c r="G140" s="83">
        <f>G141</f>
        <v>99</v>
      </c>
    </row>
    <row r="141" spans="1:7" ht="30">
      <c r="A141" s="91" t="s">
        <v>234</v>
      </c>
      <c r="B141" s="71" t="s">
        <v>183</v>
      </c>
      <c r="C141" s="71" t="s">
        <v>56</v>
      </c>
      <c r="D141" s="71" t="s">
        <v>74</v>
      </c>
      <c r="E141" s="69" t="s">
        <v>102</v>
      </c>
      <c r="F141" s="66"/>
      <c r="G141" s="83">
        <f>G142</f>
        <v>99</v>
      </c>
    </row>
    <row r="142" spans="1:7" ht="30">
      <c r="A142" s="66" t="s">
        <v>129</v>
      </c>
      <c r="B142" s="71" t="s">
        <v>183</v>
      </c>
      <c r="C142" s="71" t="s">
        <v>56</v>
      </c>
      <c r="D142" s="71" t="s">
        <v>74</v>
      </c>
      <c r="E142" s="69" t="s">
        <v>102</v>
      </c>
      <c r="F142" s="66">
        <v>200</v>
      </c>
      <c r="G142" s="83">
        <f>G143</f>
        <v>99</v>
      </c>
    </row>
    <row r="143" spans="1:7" ht="45">
      <c r="A143" s="66" t="s">
        <v>130</v>
      </c>
      <c r="B143" s="71" t="s">
        <v>183</v>
      </c>
      <c r="C143" s="71" t="s">
        <v>56</v>
      </c>
      <c r="D143" s="71" t="s">
        <v>74</v>
      </c>
      <c r="E143" s="69" t="s">
        <v>102</v>
      </c>
      <c r="F143" s="66">
        <v>240</v>
      </c>
      <c r="G143" s="83">
        <v>99</v>
      </c>
    </row>
    <row r="144" spans="1:7" ht="31.5">
      <c r="A144" s="68" t="s">
        <v>243</v>
      </c>
      <c r="B144" s="72" t="s">
        <v>183</v>
      </c>
      <c r="C144" s="72" t="s">
        <v>56</v>
      </c>
      <c r="D144" s="72" t="s">
        <v>244</v>
      </c>
      <c r="E144" s="68"/>
      <c r="F144" s="68"/>
      <c r="G144" s="84">
        <f>G145</f>
        <v>237.4</v>
      </c>
    </row>
    <row r="145" spans="1:7" ht="75">
      <c r="A145" s="66" t="s">
        <v>212</v>
      </c>
      <c r="B145" s="71" t="s">
        <v>183</v>
      </c>
      <c r="C145" s="71" t="s">
        <v>56</v>
      </c>
      <c r="D145" s="71" t="s">
        <v>244</v>
      </c>
      <c r="E145" s="66" t="s">
        <v>252</v>
      </c>
      <c r="F145" s="66"/>
      <c r="G145" s="83">
        <f>G146+G150</f>
        <v>237.4</v>
      </c>
    </row>
    <row r="146" spans="1:7" ht="45">
      <c r="A146" s="66" t="s">
        <v>253</v>
      </c>
      <c r="B146" s="71" t="s">
        <v>183</v>
      </c>
      <c r="C146" s="71" t="s">
        <v>56</v>
      </c>
      <c r="D146" s="71" t="s">
        <v>244</v>
      </c>
      <c r="E146" s="66" t="s">
        <v>254</v>
      </c>
      <c r="F146" s="66"/>
      <c r="G146" s="83">
        <f>G147</f>
        <v>141.4</v>
      </c>
    </row>
    <row r="147" spans="1:7" ht="30">
      <c r="A147" s="66" t="s">
        <v>255</v>
      </c>
      <c r="B147" s="71" t="s">
        <v>183</v>
      </c>
      <c r="C147" s="71" t="s">
        <v>56</v>
      </c>
      <c r="D147" s="71" t="s">
        <v>244</v>
      </c>
      <c r="E147" s="66" t="s">
        <v>256</v>
      </c>
      <c r="F147" s="66"/>
      <c r="G147" s="83">
        <f>G148</f>
        <v>141.4</v>
      </c>
    </row>
    <row r="148" spans="1:7" ht="30">
      <c r="A148" s="66" t="s">
        <v>129</v>
      </c>
      <c r="B148" s="71" t="s">
        <v>183</v>
      </c>
      <c r="C148" s="71" t="s">
        <v>56</v>
      </c>
      <c r="D148" s="71" t="s">
        <v>244</v>
      </c>
      <c r="E148" s="66" t="s">
        <v>256</v>
      </c>
      <c r="F148" s="66">
        <v>200</v>
      </c>
      <c r="G148" s="83">
        <f>G149</f>
        <v>141.4</v>
      </c>
    </row>
    <row r="149" spans="1:7" ht="45">
      <c r="A149" s="66" t="s">
        <v>130</v>
      </c>
      <c r="B149" s="71" t="s">
        <v>183</v>
      </c>
      <c r="C149" s="71" t="s">
        <v>56</v>
      </c>
      <c r="D149" s="71" t="s">
        <v>244</v>
      </c>
      <c r="E149" s="66" t="s">
        <v>256</v>
      </c>
      <c r="F149" s="66">
        <v>240</v>
      </c>
      <c r="G149" s="83">
        <v>141.4</v>
      </c>
    </row>
    <row r="150" spans="1:7" ht="30">
      <c r="A150" s="66" t="s">
        <v>255</v>
      </c>
      <c r="B150" s="71" t="s">
        <v>183</v>
      </c>
      <c r="C150" s="71" t="s">
        <v>56</v>
      </c>
      <c r="D150" s="71" t="s">
        <v>244</v>
      </c>
      <c r="E150" s="66" t="s">
        <v>300</v>
      </c>
      <c r="F150" s="66"/>
      <c r="G150" s="83">
        <f>G151</f>
        <v>96</v>
      </c>
    </row>
    <row r="151" spans="1:7" ht="30">
      <c r="A151" s="66" t="s">
        <v>129</v>
      </c>
      <c r="B151" s="71" t="s">
        <v>183</v>
      </c>
      <c r="C151" s="71" t="s">
        <v>56</v>
      </c>
      <c r="D151" s="71" t="s">
        <v>244</v>
      </c>
      <c r="E151" s="66" t="s">
        <v>300</v>
      </c>
      <c r="F151" s="66">
        <v>200</v>
      </c>
      <c r="G151" s="83">
        <f>G152</f>
        <v>96</v>
      </c>
    </row>
    <row r="152" spans="1:7" ht="45">
      <c r="A152" s="66" t="s">
        <v>130</v>
      </c>
      <c r="B152" s="71" t="s">
        <v>183</v>
      </c>
      <c r="C152" s="71" t="s">
        <v>56</v>
      </c>
      <c r="D152" s="71" t="s">
        <v>244</v>
      </c>
      <c r="E152" s="66" t="s">
        <v>300</v>
      </c>
      <c r="F152" s="66">
        <v>240</v>
      </c>
      <c r="G152" s="83">
        <v>96</v>
      </c>
    </row>
    <row r="153" spans="1:7" s="51" customFormat="1" ht="18" customHeight="1">
      <c r="A153" s="67" t="s">
        <v>75</v>
      </c>
      <c r="B153" s="72" t="s">
        <v>183</v>
      </c>
      <c r="C153" s="67" t="s">
        <v>71</v>
      </c>
      <c r="D153" s="67" t="s">
        <v>51</v>
      </c>
      <c r="E153" s="67"/>
      <c r="F153" s="67"/>
      <c r="G153" s="84">
        <f>G154+G168+G163</f>
        <v>21788.2</v>
      </c>
    </row>
    <row r="154" spans="1:7" ht="18" customHeight="1">
      <c r="A154" s="67" t="s">
        <v>76</v>
      </c>
      <c r="B154" s="72" t="s">
        <v>183</v>
      </c>
      <c r="C154" s="67" t="s">
        <v>71</v>
      </c>
      <c r="D154" s="67" t="s">
        <v>50</v>
      </c>
      <c r="E154" s="67"/>
      <c r="F154" s="67"/>
      <c r="G154" s="84">
        <f>G155</f>
        <v>426.2</v>
      </c>
    </row>
    <row r="155" spans="1:7" ht="87" customHeight="1">
      <c r="A155" s="66" t="s">
        <v>215</v>
      </c>
      <c r="B155" s="71" t="s">
        <v>183</v>
      </c>
      <c r="C155" s="69" t="s">
        <v>71</v>
      </c>
      <c r="D155" s="69" t="s">
        <v>50</v>
      </c>
      <c r="E155" s="66" t="s">
        <v>134</v>
      </c>
      <c r="F155" s="66"/>
      <c r="G155" s="83">
        <f>G156+G160</f>
        <v>426.2</v>
      </c>
    </row>
    <row r="156" spans="1:7" ht="75">
      <c r="A156" s="66" t="s">
        <v>158</v>
      </c>
      <c r="B156" s="71" t="s">
        <v>183</v>
      </c>
      <c r="C156" s="69" t="s">
        <v>71</v>
      </c>
      <c r="D156" s="69" t="s">
        <v>50</v>
      </c>
      <c r="E156" s="66" t="s">
        <v>159</v>
      </c>
      <c r="F156" s="66"/>
      <c r="G156" s="83">
        <f>G157</f>
        <v>426.2</v>
      </c>
    </row>
    <row r="157" spans="1:7" ht="30">
      <c r="A157" s="66" t="s">
        <v>160</v>
      </c>
      <c r="B157" s="71" t="s">
        <v>183</v>
      </c>
      <c r="C157" s="69" t="s">
        <v>71</v>
      </c>
      <c r="D157" s="69" t="s">
        <v>50</v>
      </c>
      <c r="E157" s="66" t="s">
        <v>161</v>
      </c>
      <c r="F157" s="66">
        <v>200</v>
      </c>
      <c r="G157" s="83">
        <f>G158</f>
        <v>426.2</v>
      </c>
    </row>
    <row r="158" spans="1:7" ht="45">
      <c r="A158" s="66" t="s">
        <v>130</v>
      </c>
      <c r="B158" s="71" t="s">
        <v>183</v>
      </c>
      <c r="C158" s="69" t="s">
        <v>71</v>
      </c>
      <c r="D158" s="69" t="s">
        <v>50</v>
      </c>
      <c r="E158" s="66" t="s">
        <v>161</v>
      </c>
      <c r="F158" s="66">
        <v>240</v>
      </c>
      <c r="G158" s="83">
        <v>426.2</v>
      </c>
    </row>
    <row r="159" spans="1:7" ht="55.5" customHeight="1">
      <c r="A159" s="94" t="s">
        <v>226</v>
      </c>
      <c r="B159" s="71" t="s">
        <v>183</v>
      </c>
      <c r="C159" s="91" t="s">
        <v>71</v>
      </c>
      <c r="D159" s="91" t="s">
        <v>50</v>
      </c>
      <c r="E159" s="93" t="s">
        <v>239</v>
      </c>
      <c r="F159" s="66"/>
      <c r="G159" s="83">
        <f>G160</f>
        <v>0</v>
      </c>
    </row>
    <row r="160" spans="1:7" ht="18" customHeight="1">
      <c r="A160" s="92" t="s">
        <v>225</v>
      </c>
      <c r="B160" s="71" t="s">
        <v>183</v>
      </c>
      <c r="C160" s="91" t="s">
        <v>71</v>
      </c>
      <c r="D160" s="91" t="s">
        <v>50</v>
      </c>
      <c r="E160" s="93" t="s">
        <v>227</v>
      </c>
      <c r="F160" s="66"/>
      <c r="G160" s="83">
        <f>G161</f>
        <v>0</v>
      </c>
    </row>
    <row r="161" spans="1:7" ht="30">
      <c r="A161" s="66" t="s">
        <v>160</v>
      </c>
      <c r="B161" s="71" t="s">
        <v>183</v>
      </c>
      <c r="C161" s="69" t="s">
        <v>71</v>
      </c>
      <c r="D161" s="69" t="s">
        <v>50</v>
      </c>
      <c r="E161" s="93" t="s">
        <v>227</v>
      </c>
      <c r="F161" s="66">
        <v>200</v>
      </c>
      <c r="G161" s="83">
        <f>G162</f>
        <v>0</v>
      </c>
    </row>
    <row r="162" spans="1:7" ht="35.25" customHeight="1">
      <c r="A162" s="66" t="s">
        <v>130</v>
      </c>
      <c r="B162" s="71" t="s">
        <v>183</v>
      </c>
      <c r="C162" s="69" t="s">
        <v>71</v>
      </c>
      <c r="D162" s="69" t="s">
        <v>50</v>
      </c>
      <c r="E162" s="93" t="s">
        <v>227</v>
      </c>
      <c r="F162" s="66">
        <v>240</v>
      </c>
      <c r="G162" s="83"/>
    </row>
    <row r="163" spans="1:7" ht="15.75">
      <c r="A163" s="68" t="s">
        <v>242</v>
      </c>
      <c r="B163" s="72" t="s">
        <v>183</v>
      </c>
      <c r="C163" s="67" t="s">
        <v>71</v>
      </c>
      <c r="D163" s="67" t="s">
        <v>53</v>
      </c>
      <c r="E163" s="68"/>
      <c r="F163" s="68"/>
      <c r="G163" s="84">
        <f>G164</f>
        <v>300</v>
      </c>
    </row>
    <row r="164" spans="1:7" ht="15">
      <c r="A164" s="66" t="s">
        <v>93</v>
      </c>
      <c r="B164" s="71" t="s">
        <v>183</v>
      </c>
      <c r="C164" s="69" t="s">
        <v>71</v>
      </c>
      <c r="D164" s="69" t="s">
        <v>53</v>
      </c>
      <c r="E164" s="66"/>
      <c r="F164" s="66"/>
      <c r="G164" s="83">
        <f>G165</f>
        <v>300</v>
      </c>
    </row>
    <row r="165" spans="1:7" ht="30">
      <c r="A165" s="66" t="s">
        <v>250</v>
      </c>
      <c r="B165" s="71" t="s">
        <v>183</v>
      </c>
      <c r="C165" s="69" t="s">
        <v>71</v>
      </c>
      <c r="D165" s="69" t="s">
        <v>53</v>
      </c>
      <c r="E165" s="66" t="s">
        <v>251</v>
      </c>
      <c r="F165" s="66"/>
      <c r="G165" s="83">
        <f>G166</f>
        <v>300</v>
      </c>
    </row>
    <row r="166" spans="1:7" ht="30">
      <c r="A166" s="66" t="s">
        <v>160</v>
      </c>
      <c r="B166" s="71" t="s">
        <v>183</v>
      </c>
      <c r="C166" s="69" t="s">
        <v>71</v>
      </c>
      <c r="D166" s="69" t="s">
        <v>53</v>
      </c>
      <c r="E166" s="66" t="s">
        <v>251</v>
      </c>
      <c r="F166" s="66">
        <v>200</v>
      </c>
      <c r="G166" s="83">
        <f>G167</f>
        <v>300</v>
      </c>
    </row>
    <row r="167" spans="1:7" ht="45">
      <c r="A167" s="66" t="s">
        <v>130</v>
      </c>
      <c r="B167" s="71" t="s">
        <v>183</v>
      </c>
      <c r="C167" s="69" t="s">
        <v>71</v>
      </c>
      <c r="D167" s="69" t="s">
        <v>53</v>
      </c>
      <c r="E167" s="66" t="s">
        <v>251</v>
      </c>
      <c r="F167" s="66">
        <v>240</v>
      </c>
      <c r="G167" s="83">
        <v>300</v>
      </c>
    </row>
    <row r="168" spans="1:7" ht="15.75">
      <c r="A168" s="68" t="s">
        <v>77</v>
      </c>
      <c r="B168" s="72" t="s">
        <v>183</v>
      </c>
      <c r="C168" s="72" t="s">
        <v>71</v>
      </c>
      <c r="D168" s="72" t="s">
        <v>54</v>
      </c>
      <c r="E168" s="68"/>
      <c r="F168" s="68"/>
      <c r="G168" s="84">
        <f>G169</f>
        <v>21062</v>
      </c>
    </row>
    <row r="169" spans="1:7" s="43" customFormat="1" ht="49.5" customHeight="1">
      <c r="A169" s="66" t="s">
        <v>216</v>
      </c>
      <c r="B169" s="71" t="s">
        <v>183</v>
      </c>
      <c r="C169" s="71" t="s">
        <v>71</v>
      </c>
      <c r="D169" s="71" t="s">
        <v>54</v>
      </c>
      <c r="E169" s="66" t="s">
        <v>162</v>
      </c>
      <c r="F169" s="66"/>
      <c r="G169" s="83">
        <f>G170</f>
        <v>21062</v>
      </c>
    </row>
    <row r="170" spans="1:7" ht="45">
      <c r="A170" s="66" t="s">
        <v>163</v>
      </c>
      <c r="B170" s="71" t="s">
        <v>183</v>
      </c>
      <c r="C170" s="71" t="s">
        <v>71</v>
      </c>
      <c r="D170" s="71" t="s">
        <v>54</v>
      </c>
      <c r="E170" s="66" t="s">
        <v>164</v>
      </c>
      <c r="F170" s="66"/>
      <c r="G170" s="83">
        <f>G171+G174+G177</f>
        <v>21062</v>
      </c>
    </row>
    <row r="171" spans="1:7" ht="33">
      <c r="A171" s="132" t="s">
        <v>201</v>
      </c>
      <c r="B171" s="71" t="s">
        <v>183</v>
      </c>
      <c r="C171" s="71" t="s">
        <v>71</v>
      </c>
      <c r="D171" s="71" t="s">
        <v>54</v>
      </c>
      <c r="E171" s="66" t="s">
        <v>165</v>
      </c>
      <c r="F171" s="66"/>
      <c r="G171" s="83">
        <f>G172</f>
        <v>19460.2</v>
      </c>
    </row>
    <row r="172" spans="1:7" s="49" customFormat="1" ht="30">
      <c r="A172" s="66" t="s">
        <v>129</v>
      </c>
      <c r="B172" s="71" t="s">
        <v>183</v>
      </c>
      <c r="C172" s="71" t="s">
        <v>71</v>
      </c>
      <c r="D172" s="71" t="s">
        <v>54</v>
      </c>
      <c r="E172" s="66" t="s">
        <v>165</v>
      </c>
      <c r="F172" s="66">
        <v>200</v>
      </c>
      <c r="G172" s="83">
        <f>G173</f>
        <v>19460.2</v>
      </c>
    </row>
    <row r="173" spans="1:7" ht="45">
      <c r="A173" s="66" t="s">
        <v>130</v>
      </c>
      <c r="B173" s="71" t="s">
        <v>183</v>
      </c>
      <c r="C173" s="71" t="s">
        <v>71</v>
      </c>
      <c r="D173" s="71" t="s">
        <v>54</v>
      </c>
      <c r="E173" s="66" t="s">
        <v>165</v>
      </c>
      <c r="F173" s="66">
        <v>240</v>
      </c>
      <c r="G173" s="83">
        <v>19460.2</v>
      </c>
    </row>
    <row r="174" spans="1:7" ht="33.75" customHeight="1">
      <c r="A174" s="133" t="s">
        <v>231</v>
      </c>
      <c r="B174" s="71" t="s">
        <v>183</v>
      </c>
      <c r="C174" s="71" t="s">
        <v>71</v>
      </c>
      <c r="D174" s="71" t="s">
        <v>54</v>
      </c>
      <c r="E174" s="66" t="s">
        <v>202</v>
      </c>
      <c r="F174" s="66"/>
      <c r="G174" s="83">
        <f>G175</f>
        <v>989</v>
      </c>
    </row>
    <row r="175" spans="1:7" ht="15" customHeight="1">
      <c r="A175" s="66" t="s">
        <v>129</v>
      </c>
      <c r="B175" s="71" t="s">
        <v>183</v>
      </c>
      <c r="C175" s="71" t="s">
        <v>71</v>
      </c>
      <c r="D175" s="71" t="s">
        <v>54</v>
      </c>
      <c r="E175" s="66" t="s">
        <v>202</v>
      </c>
      <c r="F175" s="66">
        <v>200</v>
      </c>
      <c r="G175" s="83">
        <f>G176</f>
        <v>989</v>
      </c>
    </row>
    <row r="176" spans="1:7" ht="15" customHeight="1">
      <c r="A176" s="66" t="s">
        <v>130</v>
      </c>
      <c r="B176" s="71" t="s">
        <v>183</v>
      </c>
      <c r="C176" s="71" t="s">
        <v>71</v>
      </c>
      <c r="D176" s="71" t="s">
        <v>54</v>
      </c>
      <c r="E176" s="66" t="s">
        <v>202</v>
      </c>
      <c r="F176" s="66">
        <v>240</v>
      </c>
      <c r="G176" s="83">
        <v>989</v>
      </c>
    </row>
    <row r="177" spans="1:7" ht="79.5" customHeight="1">
      <c r="A177" s="66" t="s">
        <v>237</v>
      </c>
      <c r="B177" s="71" t="s">
        <v>183</v>
      </c>
      <c r="C177" s="71" t="s">
        <v>71</v>
      </c>
      <c r="D177" s="71" t="s">
        <v>54</v>
      </c>
      <c r="E177" s="66" t="s">
        <v>238</v>
      </c>
      <c r="F177" s="66"/>
      <c r="G177" s="83">
        <f>G178</f>
        <v>612.8</v>
      </c>
    </row>
    <row r="178" spans="1:7" ht="40.5" customHeight="1">
      <c r="A178" s="66" t="s">
        <v>236</v>
      </c>
      <c r="B178" s="71" t="s">
        <v>183</v>
      </c>
      <c r="C178" s="71" t="s">
        <v>71</v>
      </c>
      <c r="D178" s="71" t="s">
        <v>54</v>
      </c>
      <c r="E178" s="134" t="s">
        <v>235</v>
      </c>
      <c r="F178" s="66"/>
      <c r="G178" s="83">
        <f>G179</f>
        <v>612.8</v>
      </c>
    </row>
    <row r="179" spans="1:7" ht="15" customHeight="1">
      <c r="A179" s="66" t="s">
        <v>129</v>
      </c>
      <c r="B179" s="71" t="s">
        <v>183</v>
      </c>
      <c r="C179" s="71" t="s">
        <v>71</v>
      </c>
      <c r="D179" s="71" t="s">
        <v>54</v>
      </c>
      <c r="E179" s="134" t="s">
        <v>235</v>
      </c>
      <c r="F179" s="66">
        <v>200</v>
      </c>
      <c r="G179" s="83">
        <f>G180</f>
        <v>612.8</v>
      </c>
    </row>
    <row r="180" spans="1:7" ht="15" customHeight="1">
      <c r="A180" s="66" t="s">
        <v>130</v>
      </c>
      <c r="B180" s="71" t="s">
        <v>183</v>
      </c>
      <c r="C180" s="71" t="s">
        <v>71</v>
      </c>
      <c r="D180" s="71" t="s">
        <v>54</v>
      </c>
      <c r="E180" s="134" t="s">
        <v>235</v>
      </c>
      <c r="F180" s="66">
        <v>240</v>
      </c>
      <c r="G180" s="83">
        <v>612.8</v>
      </c>
    </row>
    <row r="181" spans="1:7" ht="15" customHeight="1">
      <c r="A181" s="68" t="s">
        <v>166</v>
      </c>
      <c r="B181" s="72" t="s">
        <v>183</v>
      </c>
      <c r="C181" s="72" t="s">
        <v>72</v>
      </c>
      <c r="D181" s="72" t="s">
        <v>51</v>
      </c>
      <c r="E181" s="68"/>
      <c r="F181" s="68"/>
      <c r="G181" s="84">
        <f aca="true" t="shared" si="0" ref="G181:G186">G182</f>
        <v>161</v>
      </c>
    </row>
    <row r="182" spans="1:7" ht="15" customHeight="1">
      <c r="A182" s="66" t="s">
        <v>79</v>
      </c>
      <c r="B182" s="71" t="s">
        <v>183</v>
      </c>
      <c r="C182" s="71" t="s">
        <v>72</v>
      </c>
      <c r="D182" s="71" t="s">
        <v>72</v>
      </c>
      <c r="E182" s="66"/>
      <c r="F182" s="66"/>
      <c r="G182" s="83">
        <f t="shared" si="0"/>
        <v>161</v>
      </c>
    </row>
    <row r="183" spans="1:7" ht="60">
      <c r="A183" s="66" t="s">
        <v>217</v>
      </c>
      <c r="B183" s="71" t="s">
        <v>183</v>
      </c>
      <c r="C183" s="71" t="s">
        <v>72</v>
      </c>
      <c r="D183" s="71" t="s">
        <v>72</v>
      </c>
      <c r="E183" s="66" t="s">
        <v>167</v>
      </c>
      <c r="F183" s="66"/>
      <c r="G183" s="83">
        <f t="shared" si="0"/>
        <v>161</v>
      </c>
    </row>
    <row r="184" spans="1:7" ht="75">
      <c r="A184" s="66" t="s">
        <v>168</v>
      </c>
      <c r="B184" s="71" t="s">
        <v>183</v>
      </c>
      <c r="C184" s="71" t="s">
        <v>72</v>
      </c>
      <c r="D184" s="71" t="s">
        <v>72</v>
      </c>
      <c r="E184" s="66" t="s">
        <v>169</v>
      </c>
      <c r="F184" s="66"/>
      <c r="G184" s="83">
        <f t="shared" si="0"/>
        <v>161</v>
      </c>
    </row>
    <row r="185" spans="1:7" ht="75">
      <c r="A185" s="66" t="s">
        <v>131</v>
      </c>
      <c r="B185" s="71" t="s">
        <v>183</v>
      </c>
      <c r="C185" s="71" t="s">
        <v>72</v>
      </c>
      <c r="D185" s="71" t="s">
        <v>72</v>
      </c>
      <c r="E185" s="66" t="s">
        <v>170</v>
      </c>
      <c r="F185" s="66"/>
      <c r="G185" s="83">
        <f t="shared" si="0"/>
        <v>161</v>
      </c>
    </row>
    <row r="186" spans="1:7" ht="30">
      <c r="A186" s="66" t="s">
        <v>99</v>
      </c>
      <c r="B186" s="71" t="s">
        <v>183</v>
      </c>
      <c r="C186" s="71" t="s">
        <v>72</v>
      </c>
      <c r="D186" s="71" t="s">
        <v>72</v>
      </c>
      <c r="E186" s="66" t="s">
        <v>170</v>
      </c>
      <c r="F186" s="66">
        <v>500</v>
      </c>
      <c r="G186" s="83">
        <f t="shared" si="0"/>
        <v>161</v>
      </c>
    </row>
    <row r="187" spans="1:7" ht="30">
      <c r="A187" s="66" t="s">
        <v>41</v>
      </c>
      <c r="B187" s="71" t="s">
        <v>183</v>
      </c>
      <c r="C187" s="71" t="s">
        <v>72</v>
      </c>
      <c r="D187" s="71" t="s">
        <v>72</v>
      </c>
      <c r="E187" s="66" t="s">
        <v>170</v>
      </c>
      <c r="F187" s="66">
        <v>540</v>
      </c>
      <c r="G187" s="83">
        <v>161</v>
      </c>
    </row>
    <row r="188" spans="1:7" ht="15.75">
      <c r="A188" s="68" t="s">
        <v>171</v>
      </c>
      <c r="B188" s="72" t="s">
        <v>183</v>
      </c>
      <c r="C188" s="72" t="s">
        <v>81</v>
      </c>
      <c r="D188" s="72" t="s">
        <v>51</v>
      </c>
      <c r="E188" s="68"/>
      <c r="F188" s="68"/>
      <c r="G188" s="84">
        <f>G189</f>
        <v>2313</v>
      </c>
    </row>
    <row r="189" spans="1:7" ht="15">
      <c r="A189" s="66" t="s">
        <v>82</v>
      </c>
      <c r="B189" s="71" t="s">
        <v>183</v>
      </c>
      <c r="C189" s="71" t="s">
        <v>81</v>
      </c>
      <c r="D189" s="71" t="s">
        <v>50</v>
      </c>
      <c r="E189" s="66"/>
      <c r="F189" s="66"/>
      <c r="G189" s="83">
        <f>G190</f>
        <v>2313</v>
      </c>
    </row>
    <row r="190" spans="1:7" ht="30">
      <c r="A190" s="66" t="s">
        <v>93</v>
      </c>
      <c r="B190" s="71" t="s">
        <v>183</v>
      </c>
      <c r="C190" s="99" t="s">
        <v>81</v>
      </c>
      <c r="D190" s="99" t="s">
        <v>50</v>
      </c>
      <c r="E190" s="91" t="s">
        <v>94</v>
      </c>
      <c r="F190" s="66"/>
      <c r="G190" s="83">
        <f>G191</f>
        <v>2313</v>
      </c>
    </row>
    <row r="191" spans="1:7" ht="75">
      <c r="A191" s="66" t="s">
        <v>131</v>
      </c>
      <c r="B191" s="71" t="s">
        <v>183</v>
      </c>
      <c r="C191" s="71" t="s">
        <v>81</v>
      </c>
      <c r="D191" s="71" t="s">
        <v>50</v>
      </c>
      <c r="E191" s="66" t="s">
        <v>132</v>
      </c>
      <c r="F191" s="66"/>
      <c r="G191" s="83">
        <f>G192</f>
        <v>2313</v>
      </c>
    </row>
    <row r="192" spans="1:7" ht="30">
      <c r="A192" s="66" t="s">
        <v>99</v>
      </c>
      <c r="B192" s="71" t="s">
        <v>183</v>
      </c>
      <c r="C192" s="71" t="s">
        <v>81</v>
      </c>
      <c r="D192" s="71" t="s">
        <v>50</v>
      </c>
      <c r="E192" s="66" t="s">
        <v>132</v>
      </c>
      <c r="F192" s="66">
        <v>500</v>
      </c>
      <c r="G192" s="83">
        <f>G193</f>
        <v>2313</v>
      </c>
    </row>
    <row r="193" spans="1:7" ht="30">
      <c r="A193" s="66" t="s">
        <v>41</v>
      </c>
      <c r="B193" s="71" t="s">
        <v>183</v>
      </c>
      <c r="C193" s="71" t="s">
        <v>81</v>
      </c>
      <c r="D193" s="71" t="s">
        <v>50</v>
      </c>
      <c r="E193" s="66" t="s">
        <v>132</v>
      </c>
      <c r="F193" s="66">
        <v>540</v>
      </c>
      <c r="G193" s="83">
        <v>2313</v>
      </c>
    </row>
    <row r="194" spans="1:7" ht="15.75">
      <c r="A194" s="68" t="s">
        <v>172</v>
      </c>
      <c r="B194" s="72" t="s">
        <v>183</v>
      </c>
      <c r="C194" s="72" t="s">
        <v>67</v>
      </c>
      <c r="D194" s="72" t="s">
        <v>51</v>
      </c>
      <c r="E194" s="68"/>
      <c r="F194" s="68"/>
      <c r="G194" s="84">
        <f>G195+G201</f>
        <v>397.70000000000005</v>
      </c>
    </row>
    <row r="195" spans="1:7" ht="15.75">
      <c r="A195" s="68" t="s">
        <v>84</v>
      </c>
      <c r="B195" s="72" t="s">
        <v>183</v>
      </c>
      <c r="C195" s="72">
        <v>10</v>
      </c>
      <c r="D195" s="72" t="s">
        <v>50</v>
      </c>
      <c r="E195" s="68"/>
      <c r="F195" s="68"/>
      <c r="G195" s="84">
        <f>G196</f>
        <v>198.4</v>
      </c>
    </row>
    <row r="196" spans="1:7" s="61" customFormat="1" ht="60">
      <c r="A196" s="66" t="s">
        <v>211</v>
      </c>
      <c r="B196" s="71" t="s">
        <v>183</v>
      </c>
      <c r="C196" s="71">
        <v>10</v>
      </c>
      <c r="D196" s="71" t="s">
        <v>50</v>
      </c>
      <c r="E196" s="66" t="s">
        <v>124</v>
      </c>
      <c r="F196" s="66"/>
      <c r="G196" s="83">
        <f>G197</f>
        <v>198.4</v>
      </c>
    </row>
    <row r="197" spans="1:7" s="61" customFormat="1" ht="45">
      <c r="A197" s="85" t="s">
        <v>232</v>
      </c>
      <c r="B197" s="71" t="s">
        <v>183</v>
      </c>
      <c r="C197" s="71">
        <v>10</v>
      </c>
      <c r="D197" s="71" t="s">
        <v>50</v>
      </c>
      <c r="E197" s="66" t="s">
        <v>173</v>
      </c>
      <c r="F197" s="66"/>
      <c r="G197" s="83">
        <f>G198</f>
        <v>198.4</v>
      </c>
    </row>
    <row r="198" spans="1:7" ht="30">
      <c r="A198" s="66" t="s">
        <v>98</v>
      </c>
      <c r="B198" s="71" t="s">
        <v>183</v>
      </c>
      <c r="C198" s="71">
        <v>10</v>
      </c>
      <c r="D198" s="71" t="s">
        <v>50</v>
      </c>
      <c r="E198" s="66" t="s">
        <v>173</v>
      </c>
      <c r="F198" s="66">
        <v>300</v>
      </c>
      <c r="G198" s="83">
        <f>G199</f>
        <v>198.4</v>
      </c>
    </row>
    <row r="199" spans="1:7" ht="30">
      <c r="A199" s="85" t="s">
        <v>233</v>
      </c>
      <c r="B199" s="71" t="s">
        <v>183</v>
      </c>
      <c r="C199" s="71">
        <v>10</v>
      </c>
      <c r="D199" s="71" t="s">
        <v>50</v>
      </c>
      <c r="E199" s="66" t="s">
        <v>173</v>
      </c>
      <c r="F199" s="66">
        <v>310</v>
      </c>
      <c r="G199" s="83">
        <v>198.4</v>
      </c>
    </row>
    <row r="200" spans="1:7" ht="16.5">
      <c r="A200" s="187" t="s">
        <v>265</v>
      </c>
      <c r="B200" s="72" t="s">
        <v>183</v>
      </c>
      <c r="C200" s="68">
        <v>10</v>
      </c>
      <c r="D200" s="72" t="s">
        <v>54</v>
      </c>
      <c r="E200" s="66"/>
      <c r="F200" s="66"/>
      <c r="G200" s="84">
        <f>G201</f>
        <v>199.3</v>
      </c>
    </row>
    <row r="201" spans="1:7" ht="60">
      <c r="A201" s="66" t="s">
        <v>325</v>
      </c>
      <c r="B201" s="71" t="s">
        <v>183</v>
      </c>
      <c r="C201" s="66">
        <v>10</v>
      </c>
      <c r="D201" s="71" t="s">
        <v>54</v>
      </c>
      <c r="E201" s="66" t="s">
        <v>124</v>
      </c>
      <c r="F201" s="68"/>
      <c r="G201" s="83">
        <f>G202</f>
        <v>199.3</v>
      </c>
    </row>
    <row r="202" spans="1:7" ht="30">
      <c r="A202" s="135" t="s">
        <v>266</v>
      </c>
      <c r="B202" s="71" t="s">
        <v>183</v>
      </c>
      <c r="C202" s="66">
        <v>10</v>
      </c>
      <c r="D202" s="71" t="s">
        <v>54</v>
      </c>
      <c r="E202" s="66" t="s">
        <v>267</v>
      </c>
      <c r="F202" s="66"/>
      <c r="G202" s="83">
        <f>G203</f>
        <v>199.3</v>
      </c>
    </row>
    <row r="203" spans="1:7" ht="30">
      <c r="A203" s="66" t="s">
        <v>129</v>
      </c>
      <c r="B203" s="71" t="s">
        <v>183</v>
      </c>
      <c r="C203" s="66">
        <v>10</v>
      </c>
      <c r="D203" s="71" t="s">
        <v>54</v>
      </c>
      <c r="E203" s="66" t="s">
        <v>267</v>
      </c>
      <c r="F203" s="135">
        <v>200</v>
      </c>
      <c r="G203" s="83">
        <f>G204</f>
        <v>199.3</v>
      </c>
    </row>
    <row r="204" spans="1:7" ht="45">
      <c r="A204" s="135" t="s">
        <v>130</v>
      </c>
      <c r="B204" s="71" t="s">
        <v>183</v>
      </c>
      <c r="C204" s="66">
        <v>10</v>
      </c>
      <c r="D204" s="71" t="s">
        <v>54</v>
      </c>
      <c r="E204" s="66" t="s">
        <v>267</v>
      </c>
      <c r="F204" s="135">
        <v>240</v>
      </c>
      <c r="G204" s="83">
        <v>199.3</v>
      </c>
    </row>
    <row r="205" spans="1:7" ht="15.75">
      <c r="A205" s="68" t="s">
        <v>174</v>
      </c>
      <c r="B205" s="72" t="s">
        <v>183</v>
      </c>
      <c r="C205" s="72">
        <v>11</v>
      </c>
      <c r="D205" s="72" t="s">
        <v>51</v>
      </c>
      <c r="E205" s="68"/>
      <c r="F205" s="68"/>
      <c r="G205" s="84">
        <f>G206</f>
        <v>2966</v>
      </c>
    </row>
    <row r="206" spans="1:7" ht="15.75">
      <c r="A206" s="68" t="s">
        <v>111</v>
      </c>
      <c r="B206" s="72" t="s">
        <v>183</v>
      </c>
      <c r="C206" s="72">
        <v>11</v>
      </c>
      <c r="D206" s="72" t="s">
        <v>53</v>
      </c>
      <c r="E206" s="68"/>
      <c r="F206" s="68"/>
      <c r="G206" s="84">
        <f>G208</f>
        <v>2966</v>
      </c>
    </row>
    <row r="207" spans="1:7" ht="30">
      <c r="A207" s="66" t="s">
        <v>93</v>
      </c>
      <c r="B207" s="71" t="s">
        <v>183</v>
      </c>
      <c r="C207" s="99">
        <v>11</v>
      </c>
      <c r="D207" s="99" t="s">
        <v>53</v>
      </c>
      <c r="E207" s="91" t="s">
        <v>94</v>
      </c>
      <c r="F207" s="68"/>
      <c r="G207" s="84">
        <f>G208</f>
        <v>2966</v>
      </c>
    </row>
    <row r="208" spans="1:7" ht="75">
      <c r="A208" s="66" t="s">
        <v>131</v>
      </c>
      <c r="B208" s="71" t="s">
        <v>183</v>
      </c>
      <c r="C208" s="71">
        <v>11</v>
      </c>
      <c r="D208" s="71" t="s">
        <v>53</v>
      </c>
      <c r="E208" s="66" t="s">
        <v>132</v>
      </c>
      <c r="F208" s="66"/>
      <c r="G208" s="83">
        <f>G209</f>
        <v>2966</v>
      </c>
    </row>
    <row r="209" spans="1:7" ht="30">
      <c r="A209" s="66" t="s">
        <v>99</v>
      </c>
      <c r="B209" s="71" t="s">
        <v>183</v>
      </c>
      <c r="C209" s="71">
        <v>11</v>
      </c>
      <c r="D209" s="71" t="s">
        <v>53</v>
      </c>
      <c r="E209" s="66" t="s">
        <v>132</v>
      </c>
      <c r="F209" s="66">
        <v>500</v>
      </c>
      <c r="G209" s="83">
        <f>G210</f>
        <v>2966</v>
      </c>
    </row>
    <row r="210" spans="1:7" ht="30">
      <c r="A210" s="66" t="s">
        <v>41</v>
      </c>
      <c r="B210" s="71" t="s">
        <v>183</v>
      </c>
      <c r="C210" s="71">
        <v>11</v>
      </c>
      <c r="D210" s="71" t="s">
        <v>53</v>
      </c>
      <c r="E210" s="66" t="s">
        <v>132</v>
      </c>
      <c r="F210" s="66">
        <v>540</v>
      </c>
      <c r="G210" s="83">
        <v>2966</v>
      </c>
    </row>
    <row r="211" spans="1:7" ht="15.75">
      <c r="A211" s="68" t="s">
        <v>175</v>
      </c>
      <c r="B211" s="68"/>
      <c r="C211" s="68"/>
      <c r="D211" s="68"/>
      <c r="E211" s="68"/>
      <c r="F211" s="68"/>
      <c r="G211" s="84">
        <f>G15+G83+G94+G119+G153+G181+G188+G194+G205</f>
        <v>71964.55</v>
      </c>
    </row>
  </sheetData>
  <sheetProtection selectLockedCells="1" selectUnlockedCells="1"/>
  <autoFilter ref="A13:H211"/>
  <mergeCells count="8">
    <mergeCell ref="A10:J10"/>
    <mergeCell ref="B12:B13"/>
    <mergeCell ref="A1:G1"/>
    <mergeCell ref="A7:G7"/>
    <mergeCell ref="A5:K5"/>
    <mergeCell ref="A6:K6"/>
    <mergeCell ref="A8:K8"/>
    <mergeCell ref="A9:K9"/>
  </mergeCells>
  <printOptions/>
  <pageMargins left="0.7874015748031497" right="0.1968503937007874" top="0.6692913385826772" bottom="0.5905511811023623" header="0.3937007874015748" footer="0.5118110236220472"/>
  <pageSetup horizontalDpi="300" verticalDpi="300" orientation="portrait" paperSize="9" scale="85" r:id="rId2"/>
  <headerFooter differentFirst="1" alignWithMargins="0">
    <oddHeader>&amp;CСтраница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G209"/>
  <sheetViews>
    <sheetView view="pageLayout" workbookViewId="0" topLeftCell="A111">
      <selection activeCell="F39" sqref="F39:F205"/>
    </sheetView>
  </sheetViews>
  <sheetFormatPr defaultColWidth="9.140625" defaultRowHeight="12.75"/>
  <cols>
    <col min="1" max="1" width="49.421875" style="57" customWidth="1"/>
    <col min="2" max="2" width="5.8515625" style="57" customWidth="1"/>
    <col min="3" max="3" width="5.140625" style="57" customWidth="1"/>
    <col min="4" max="4" width="19.140625" style="57" customWidth="1"/>
    <col min="5" max="5" width="8.140625" style="57" customWidth="1"/>
    <col min="6" max="6" width="18.00390625" style="57" customWidth="1"/>
    <col min="7" max="7" width="11.421875" style="0" customWidth="1"/>
  </cols>
  <sheetData>
    <row r="1" spans="1:6" ht="18.75" customHeight="1">
      <c r="A1" s="199"/>
      <c r="B1" s="199"/>
      <c r="C1" s="199"/>
      <c r="D1" s="199"/>
      <c r="E1" s="199"/>
      <c r="F1" s="199"/>
    </row>
    <row r="2" spans="1:6" ht="12.75">
      <c r="A2" s="58"/>
      <c r="B2" s="58"/>
      <c r="C2" s="58"/>
      <c r="D2" s="58"/>
      <c r="E2" s="58"/>
      <c r="F2" s="58"/>
    </row>
    <row r="3" spans="1:6" ht="12.75">
      <c r="A3" s="58"/>
      <c r="B3" s="58"/>
      <c r="C3" s="58"/>
      <c r="D3" s="58"/>
      <c r="E3" s="58"/>
      <c r="F3" s="58"/>
    </row>
    <row r="4" spans="1:6" ht="27.75" customHeight="1">
      <c r="A4" s="58"/>
      <c r="B4" s="58"/>
      <c r="C4" s="58"/>
      <c r="D4" s="58"/>
      <c r="E4" s="58"/>
      <c r="F4" s="58"/>
    </row>
    <row r="5" spans="1:6" ht="15.75" customHeight="1">
      <c r="A5" s="201" t="s">
        <v>88</v>
      </c>
      <c r="B5" s="201"/>
      <c r="C5" s="201"/>
      <c r="D5" s="201"/>
      <c r="E5" s="201"/>
      <c r="F5" s="201"/>
    </row>
    <row r="6" spans="1:7" ht="15.75" customHeight="1">
      <c r="A6" s="200" t="s">
        <v>122</v>
      </c>
      <c r="B6" s="200"/>
      <c r="C6" s="200"/>
      <c r="D6" s="200"/>
      <c r="E6" s="200"/>
      <c r="F6" s="200"/>
      <c r="G6" s="59"/>
    </row>
    <row r="7" spans="1:7" ht="15.75" customHeight="1">
      <c r="A7" s="200" t="s">
        <v>123</v>
      </c>
      <c r="B7" s="200"/>
      <c r="C7" s="200"/>
      <c r="D7" s="200"/>
      <c r="E7" s="200"/>
      <c r="F7" s="200"/>
      <c r="G7" s="59"/>
    </row>
    <row r="8" spans="1:7" ht="15.75" customHeight="1">
      <c r="A8" s="200" t="s">
        <v>89</v>
      </c>
      <c r="B8" s="200"/>
      <c r="C8" s="200"/>
      <c r="D8" s="200"/>
      <c r="E8" s="200"/>
      <c r="F8" s="200"/>
      <c r="G8" s="59"/>
    </row>
    <row r="9" spans="1:6" ht="15.75" customHeight="1">
      <c r="A9" s="202" t="s">
        <v>210</v>
      </c>
      <c r="B9" s="202"/>
      <c r="C9" s="202"/>
      <c r="D9" s="202"/>
      <c r="E9" s="202"/>
      <c r="F9" s="202"/>
    </row>
    <row r="10" spans="1:6" ht="15.75">
      <c r="A10" s="60"/>
      <c r="B10" s="60"/>
      <c r="C10" s="60"/>
      <c r="D10" s="60"/>
      <c r="E10" s="60"/>
      <c r="F10" s="60"/>
    </row>
    <row r="11" spans="1:6" ht="15.75" customHeight="1">
      <c r="A11" s="73" t="s">
        <v>45</v>
      </c>
      <c r="B11" s="74" t="s">
        <v>46</v>
      </c>
      <c r="C11" s="74" t="s">
        <v>90</v>
      </c>
      <c r="D11" s="74" t="s">
        <v>91</v>
      </c>
      <c r="E11" s="74" t="s">
        <v>92</v>
      </c>
      <c r="F11" s="77" t="s">
        <v>176</v>
      </c>
    </row>
    <row r="12" spans="1:6" ht="25.5" customHeight="1">
      <c r="A12" s="75"/>
      <c r="B12" s="76"/>
      <c r="C12" s="76"/>
      <c r="D12" s="76"/>
      <c r="E12" s="76"/>
      <c r="F12" s="78" t="s">
        <v>177</v>
      </c>
    </row>
    <row r="13" spans="1:6" ht="15.75">
      <c r="A13" s="67" t="s">
        <v>49</v>
      </c>
      <c r="B13" s="67" t="s">
        <v>50</v>
      </c>
      <c r="C13" s="67" t="s">
        <v>51</v>
      </c>
      <c r="D13" s="67"/>
      <c r="E13" s="67"/>
      <c r="F13" s="84">
        <f>F14+F25+F38+F43+F48</f>
        <v>26320.8</v>
      </c>
    </row>
    <row r="14" spans="1:6" ht="63">
      <c r="A14" s="67" t="s">
        <v>52</v>
      </c>
      <c r="B14" s="67" t="s">
        <v>50</v>
      </c>
      <c r="C14" s="67" t="s">
        <v>53</v>
      </c>
      <c r="D14" s="67"/>
      <c r="E14" s="67"/>
      <c r="F14" s="84">
        <f>F15</f>
        <v>2335.7000000000003</v>
      </c>
    </row>
    <row r="15" spans="1:6" ht="68.25" customHeight="1">
      <c r="A15" s="66" t="s">
        <v>211</v>
      </c>
      <c r="B15" s="69" t="s">
        <v>50</v>
      </c>
      <c r="C15" s="69" t="s">
        <v>53</v>
      </c>
      <c r="D15" s="66" t="s">
        <v>124</v>
      </c>
      <c r="E15" s="67"/>
      <c r="F15" s="83">
        <f>F16+F19+F22</f>
        <v>2335.7000000000003</v>
      </c>
    </row>
    <row r="16" spans="1:6" ht="60">
      <c r="A16" s="66" t="s">
        <v>125</v>
      </c>
      <c r="B16" s="69" t="s">
        <v>50</v>
      </c>
      <c r="C16" s="69" t="s">
        <v>53</v>
      </c>
      <c r="D16" s="66" t="s">
        <v>126</v>
      </c>
      <c r="E16" s="66"/>
      <c r="F16" s="83">
        <f>F17</f>
        <v>2276.3</v>
      </c>
    </row>
    <row r="17" spans="1:6" ht="90">
      <c r="A17" s="66" t="s">
        <v>127</v>
      </c>
      <c r="B17" s="69" t="s">
        <v>50</v>
      </c>
      <c r="C17" s="69" t="s">
        <v>53</v>
      </c>
      <c r="D17" s="66" t="s">
        <v>126</v>
      </c>
      <c r="E17" s="66">
        <v>100</v>
      </c>
      <c r="F17" s="83">
        <f>F18</f>
        <v>2276.3</v>
      </c>
    </row>
    <row r="18" spans="1:6" ht="33" customHeight="1">
      <c r="A18" s="66" t="s">
        <v>96</v>
      </c>
      <c r="B18" s="69" t="s">
        <v>50</v>
      </c>
      <c r="C18" s="69" t="s">
        <v>53</v>
      </c>
      <c r="D18" s="66" t="s">
        <v>126</v>
      </c>
      <c r="E18" s="66">
        <v>120</v>
      </c>
      <c r="F18" s="83">
        <v>2276.3</v>
      </c>
    </row>
    <row r="19" spans="1:6" ht="33" customHeight="1">
      <c r="A19" s="126" t="s">
        <v>292</v>
      </c>
      <c r="B19" s="69" t="s">
        <v>50</v>
      </c>
      <c r="C19" s="69" t="s">
        <v>53</v>
      </c>
      <c r="D19" s="66" t="s">
        <v>293</v>
      </c>
      <c r="E19" s="66"/>
      <c r="F19" s="83">
        <f>F20</f>
        <v>22.5</v>
      </c>
    </row>
    <row r="20" spans="1:6" ht="33" customHeight="1">
      <c r="A20" s="66" t="s">
        <v>127</v>
      </c>
      <c r="B20" s="69" t="s">
        <v>50</v>
      </c>
      <c r="C20" s="69" t="s">
        <v>53</v>
      </c>
      <c r="D20" s="66" t="s">
        <v>293</v>
      </c>
      <c r="E20" s="66">
        <v>100</v>
      </c>
      <c r="F20" s="83">
        <f>F21</f>
        <v>22.5</v>
      </c>
    </row>
    <row r="21" spans="1:6" ht="33" customHeight="1">
      <c r="A21" s="66" t="s">
        <v>96</v>
      </c>
      <c r="B21" s="69" t="s">
        <v>50</v>
      </c>
      <c r="C21" s="69" t="s">
        <v>53</v>
      </c>
      <c r="D21" s="66" t="s">
        <v>293</v>
      </c>
      <c r="E21" s="66">
        <v>120</v>
      </c>
      <c r="F21" s="83">
        <v>22.5</v>
      </c>
    </row>
    <row r="22" spans="1:6" ht="45" customHeight="1">
      <c r="A22" s="139" t="s">
        <v>307</v>
      </c>
      <c r="B22" s="69" t="s">
        <v>50</v>
      </c>
      <c r="C22" s="69" t="s">
        <v>53</v>
      </c>
      <c r="D22" s="140" t="s">
        <v>308</v>
      </c>
      <c r="E22" s="66"/>
      <c r="F22" s="83">
        <f>F23</f>
        <v>36.9</v>
      </c>
    </row>
    <row r="23" spans="1:6" ht="33" customHeight="1">
      <c r="A23" s="66" t="s">
        <v>127</v>
      </c>
      <c r="B23" s="69" t="s">
        <v>50</v>
      </c>
      <c r="C23" s="69" t="s">
        <v>53</v>
      </c>
      <c r="D23" s="140" t="s">
        <v>308</v>
      </c>
      <c r="E23" s="66">
        <v>100</v>
      </c>
      <c r="F23" s="83">
        <f>F24</f>
        <v>36.9</v>
      </c>
    </row>
    <row r="24" spans="1:6" ht="33" customHeight="1">
      <c r="A24" s="66" t="s">
        <v>96</v>
      </c>
      <c r="B24" s="69" t="s">
        <v>50</v>
      </c>
      <c r="C24" s="69" t="s">
        <v>53</v>
      </c>
      <c r="D24" s="140" t="s">
        <v>308</v>
      </c>
      <c r="E24" s="66">
        <v>120</v>
      </c>
      <c r="F24" s="83">
        <v>36.9</v>
      </c>
    </row>
    <row r="25" spans="1:6" ht="94.5">
      <c r="A25" s="67" t="s">
        <v>55</v>
      </c>
      <c r="B25" s="67" t="s">
        <v>50</v>
      </c>
      <c r="C25" s="67" t="s">
        <v>56</v>
      </c>
      <c r="D25" s="67"/>
      <c r="E25" s="67"/>
      <c r="F25" s="84">
        <f>F26</f>
        <v>19615.8</v>
      </c>
    </row>
    <row r="26" spans="1:6" ht="60">
      <c r="A26" s="66" t="s">
        <v>211</v>
      </c>
      <c r="B26" s="69" t="s">
        <v>50</v>
      </c>
      <c r="C26" s="69" t="s">
        <v>56</v>
      </c>
      <c r="D26" s="66" t="s">
        <v>124</v>
      </c>
      <c r="E26" s="68"/>
      <c r="F26" s="83">
        <f>F27+F30+F33</f>
        <v>19615.8</v>
      </c>
    </row>
    <row r="27" spans="1:6" ht="30">
      <c r="A27" s="66" t="s">
        <v>97</v>
      </c>
      <c r="B27" s="69" t="s">
        <v>50</v>
      </c>
      <c r="C27" s="69" t="s">
        <v>56</v>
      </c>
      <c r="D27" s="66" t="s">
        <v>128</v>
      </c>
      <c r="E27" s="66"/>
      <c r="F27" s="83">
        <f>F28+F36</f>
        <v>17511.1</v>
      </c>
    </row>
    <row r="28" spans="1:6" ht="90">
      <c r="A28" s="66" t="s">
        <v>95</v>
      </c>
      <c r="B28" s="69" t="s">
        <v>50</v>
      </c>
      <c r="C28" s="69" t="s">
        <v>56</v>
      </c>
      <c r="D28" s="66" t="s">
        <v>128</v>
      </c>
      <c r="E28" s="66">
        <v>100</v>
      </c>
      <c r="F28" s="83">
        <f>F29</f>
        <v>15784</v>
      </c>
    </row>
    <row r="29" spans="1:6" ht="30">
      <c r="A29" s="66" t="s">
        <v>96</v>
      </c>
      <c r="B29" s="69" t="s">
        <v>50</v>
      </c>
      <c r="C29" s="69" t="s">
        <v>56</v>
      </c>
      <c r="D29" s="66" t="s">
        <v>128</v>
      </c>
      <c r="E29" s="66">
        <v>120</v>
      </c>
      <c r="F29" s="83">
        <v>15784</v>
      </c>
    </row>
    <row r="30" spans="1:6" ht="60">
      <c r="A30" s="126" t="s">
        <v>292</v>
      </c>
      <c r="B30" s="69" t="s">
        <v>50</v>
      </c>
      <c r="C30" s="69" t="s">
        <v>56</v>
      </c>
      <c r="D30" s="66" t="s">
        <v>293</v>
      </c>
      <c r="E30" s="66"/>
      <c r="F30" s="83">
        <f>F31</f>
        <v>534.7</v>
      </c>
    </row>
    <row r="31" spans="1:6" ht="90">
      <c r="A31" s="66" t="s">
        <v>127</v>
      </c>
      <c r="B31" s="69" t="s">
        <v>50</v>
      </c>
      <c r="C31" s="69" t="s">
        <v>56</v>
      </c>
      <c r="D31" s="66" t="s">
        <v>293</v>
      </c>
      <c r="E31" s="66">
        <v>100</v>
      </c>
      <c r="F31" s="83">
        <f>F32</f>
        <v>534.7</v>
      </c>
    </row>
    <row r="32" spans="1:6" ht="30">
      <c r="A32" s="66" t="s">
        <v>96</v>
      </c>
      <c r="B32" s="69" t="s">
        <v>50</v>
      </c>
      <c r="C32" s="69" t="s">
        <v>56</v>
      </c>
      <c r="D32" s="66" t="s">
        <v>293</v>
      </c>
      <c r="E32" s="66">
        <v>120</v>
      </c>
      <c r="F32" s="83">
        <v>534.7</v>
      </c>
    </row>
    <row r="33" spans="1:6" ht="45">
      <c r="A33" s="127" t="s">
        <v>294</v>
      </c>
      <c r="B33" s="69" t="s">
        <v>50</v>
      </c>
      <c r="C33" s="69" t="s">
        <v>56</v>
      </c>
      <c r="D33" s="127" t="s">
        <v>295</v>
      </c>
      <c r="E33" s="103"/>
      <c r="F33" s="83">
        <f>F34</f>
        <v>1570</v>
      </c>
    </row>
    <row r="34" spans="1:6" ht="90">
      <c r="A34" s="89" t="s">
        <v>127</v>
      </c>
      <c r="B34" s="69" t="s">
        <v>50</v>
      </c>
      <c r="C34" s="69" t="s">
        <v>56</v>
      </c>
      <c r="D34" s="127" t="s">
        <v>295</v>
      </c>
      <c r="E34" s="89">
        <v>100</v>
      </c>
      <c r="F34" s="83">
        <f>F35</f>
        <v>1570</v>
      </c>
    </row>
    <row r="35" spans="1:6" ht="30">
      <c r="A35" s="89" t="s">
        <v>96</v>
      </c>
      <c r="B35" s="69" t="s">
        <v>50</v>
      </c>
      <c r="C35" s="69" t="s">
        <v>56</v>
      </c>
      <c r="D35" s="127" t="s">
        <v>295</v>
      </c>
      <c r="E35" s="89">
        <v>120</v>
      </c>
      <c r="F35" s="83">
        <v>1570</v>
      </c>
    </row>
    <row r="36" spans="1:6" ht="30">
      <c r="A36" s="66" t="s">
        <v>129</v>
      </c>
      <c r="B36" s="69" t="s">
        <v>50</v>
      </c>
      <c r="C36" s="69" t="s">
        <v>56</v>
      </c>
      <c r="D36" s="66" t="s">
        <v>128</v>
      </c>
      <c r="E36" s="66">
        <v>200</v>
      </c>
      <c r="F36" s="83">
        <f>F37</f>
        <v>1727.1</v>
      </c>
    </row>
    <row r="37" spans="1:6" ht="51.75" customHeight="1">
      <c r="A37" s="66" t="s">
        <v>130</v>
      </c>
      <c r="B37" s="69" t="s">
        <v>50</v>
      </c>
      <c r="C37" s="69" t="s">
        <v>56</v>
      </c>
      <c r="D37" s="66" t="s">
        <v>128</v>
      </c>
      <c r="E37" s="66">
        <v>240</v>
      </c>
      <c r="F37" s="83">
        <v>1727.1</v>
      </c>
    </row>
    <row r="38" spans="1:6" ht="63">
      <c r="A38" s="67" t="s">
        <v>57</v>
      </c>
      <c r="B38" s="67" t="s">
        <v>50</v>
      </c>
      <c r="C38" s="67" t="s">
        <v>58</v>
      </c>
      <c r="D38" s="67"/>
      <c r="E38" s="67"/>
      <c r="F38" s="84">
        <f>F39</f>
        <v>20</v>
      </c>
    </row>
    <row r="39" spans="1:6" ht="23.25" customHeight="1">
      <c r="A39" s="69" t="s">
        <v>93</v>
      </c>
      <c r="B39" s="69" t="s">
        <v>50</v>
      </c>
      <c r="C39" s="69" t="s">
        <v>58</v>
      </c>
      <c r="D39" s="69" t="s">
        <v>94</v>
      </c>
      <c r="E39" s="67"/>
      <c r="F39" s="83">
        <f>F40</f>
        <v>20</v>
      </c>
    </row>
    <row r="40" spans="1:6" ht="75">
      <c r="A40" s="66" t="s">
        <v>131</v>
      </c>
      <c r="B40" s="69" t="s">
        <v>50</v>
      </c>
      <c r="C40" s="69" t="s">
        <v>58</v>
      </c>
      <c r="D40" s="66" t="s">
        <v>132</v>
      </c>
      <c r="E40" s="66"/>
      <c r="F40" s="83">
        <f>F41</f>
        <v>20</v>
      </c>
    </row>
    <row r="41" spans="1:6" ht="15">
      <c r="A41" s="66" t="s">
        <v>99</v>
      </c>
      <c r="B41" s="69" t="s">
        <v>50</v>
      </c>
      <c r="C41" s="69" t="s">
        <v>58</v>
      </c>
      <c r="D41" s="66" t="s">
        <v>132</v>
      </c>
      <c r="E41" s="66">
        <v>500</v>
      </c>
      <c r="F41" s="83">
        <f>F42</f>
        <v>20</v>
      </c>
    </row>
    <row r="42" spans="1:6" ht="15">
      <c r="A42" s="66" t="s">
        <v>41</v>
      </c>
      <c r="B42" s="69" t="s">
        <v>50</v>
      </c>
      <c r="C42" s="69" t="s">
        <v>58</v>
      </c>
      <c r="D42" s="66" t="s">
        <v>132</v>
      </c>
      <c r="E42" s="66">
        <v>540</v>
      </c>
      <c r="F42" s="83">
        <v>20</v>
      </c>
    </row>
    <row r="43" spans="1:6" s="57" customFormat="1" ht="19.5" customHeight="1">
      <c r="A43" s="67" t="s">
        <v>59</v>
      </c>
      <c r="B43" s="67" t="s">
        <v>50</v>
      </c>
      <c r="C43" s="67" t="s">
        <v>60</v>
      </c>
      <c r="D43" s="67"/>
      <c r="E43" s="67"/>
      <c r="F43" s="84">
        <f>F44</f>
        <v>0</v>
      </c>
    </row>
    <row r="44" spans="1:6" s="57" customFormat="1" ht="19.5" customHeight="1">
      <c r="A44" s="69" t="s">
        <v>93</v>
      </c>
      <c r="B44" s="91" t="s">
        <v>50</v>
      </c>
      <c r="C44" s="91" t="s">
        <v>60</v>
      </c>
      <c r="D44" s="91" t="s">
        <v>94</v>
      </c>
      <c r="E44" s="67"/>
      <c r="F44" s="84">
        <f>F45</f>
        <v>0</v>
      </c>
    </row>
    <row r="45" spans="1:6" ht="18.75" customHeight="1">
      <c r="A45" s="91" t="s">
        <v>234</v>
      </c>
      <c r="B45" s="69" t="s">
        <v>50</v>
      </c>
      <c r="C45" s="69" t="s">
        <v>60</v>
      </c>
      <c r="D45" s="69" t="s">
        <v>102</v>
      </c>
      <c r="E45" s="69"/>
      <c r="F45" s="83">
        <f>F46</f>
        <v>0</v>
      </c>
    </row>
    <row r="46" spans="1:6" ht="20.25" customHeight="1">
      <c r="A46" s="69" t="s">
        <v>100</v>
      </c>
      <c r="B46" s="69" t="s">
        <v>50</v>
      </c>
      <c r="C46" s="69" t="s">
        <v>60</v>
      </c>
      <c r="D46" s="69" t="s">
        <v>102</v>
      </c>
      <c r="E46" s="69" t="s">
        <v>101</v>
      </c>
      <c r="F46" s="83">
        <f>F47</f>
        <v>0</v>
      </c>
    </row>
    <row r="47" spans="1:6" ht="20.25" customHeight="1">
      <c r="A47" s="69" t="s">
        <v>103</v>
      </c>
      <c r="B47" s="69" t="s">
        <v>50</v>
      </c>
      <c r="C47" s="69" t="s">
        <v>60</v>
      </c>
      <c r="D47" s="69" t="s">
        <v>102</v>
      </c>
      <c r="E47" s="69" t="s">
        <v>104</v>
      </c>
      <c r="F47" s="83"/>
    </row>
    <row r="48" spans="1:6" ht="21.75" customHeight="1">
      <c r="A48" s="67" t="s">
        <v>61</v>
      </c>
      <c r="B48" s="67" t="s">
        <v>50</v>
      </c>
      <c r="C48" s="67" t="s">
        <v>62</v>
      </c>
      <c r="D48" s="67"/>
      <c r="E48" s="67"/>
      <c r="F48" s="84">
        <f>F49+F56+F75+F71</f>
        <v>4349.3</v>
      </c>
    </row>
    <row r="49" spans="1:6" ht="64.5" customHeight="1">
      <c r="A49" s="66" t="s">
        <v>211</v>
      </c>
      <c r="B49" s="69" t="s">
        <v>50</v>
      </c>
      <c r="C49" s="69" t="s">
        <v>62</v>
      </c>
      <c r="D49" s="66" t="s">
        <v>124</v>
      </c>
      <c r="E49" s="66"/>
      <c r="F49" s="83">
        <f>F50+F53</f>
        <v>883.3</v>
      </c>
    </row>
    <row r="50" spans="1:6" ht="45">
      <c r="A50" s="66" t="s">
        <v>106</v>
      </c>
      <c r="B50" s="69" t="s">
        <v>50</v>
      </c>
      <c r="C50" s="69" t="s">
        <v>62</v>
      </c>
      <c r="D50" s="66" t="s">
        <v>133</v>
      </c>
      <c r="E50" s="66"/>
      <c r="F50" s="83">
        <f>F51</f>
        <v>315.2</v>
      </c>
    </row>
    <row r="51" spans="1:6" ht="30">
      <c r="A51" s="66" t="s">
        <v>129</v>
      </c>
      <c r="B51" s="69" t="s">
        <v>50</v>
      </c>
      <c r="C51" s="69" t="s">
        <v>62</v>
      </c>
      <c r="D51" s="66" t="s">
        <v>133</v>
      </c>
      <c r="E51" s="66">
        <v>200</v>
      </c>
      <c r="F51" s="83">
        <f>F52</f>
        <v>315.2</v>
      </c>
    </row>
    <row r="52" spans="1:6" ht="45">
      <c r="A52" s="66" t="s">
        <v>130</v>
      </c>
      <c r="B52" s="69" t="s">
        <v>50</v>
      </c>
      <c r="C52" s="69" t="s">
        <v>62</v>
      </c>
      <c r="D52" s="66" t="s">
        <v>133</v>
      </c>
      <c r="E52" s="66">
        <v>240</v>
      </c>
      <c r="F52" s="83">
        <v>315.2</v>
      </c>
    </row>
    <row r="53" spans="1:6" ht="30">
      <c r="A53" s="66" t="s">
        <v>97</v>
      </c>
      <c r="B53" s="69" t="s">
        <v>50</v>
      </c>
      <c r="C53" s="69" t="s">
        <v>62</v>
      </c>
      <c r="D53" s="66" t="s">
        <v>128</v>
      </c>
      <c r="E53" s="66"/>
      <c r="F53" s="83">
        <f>F54</f>
        <v>568.1</v>
      </c>
    </row>
    <row r="54" spans="1:6" ht="30">
      <c r="A54" s="66" t="s">
        <v>129</v>
      </c>
      <c r="B54" s="69" t="s">
        <v>50</v>
      </c>
      <c r="C54" s="69" t="s">
        <v>62</v>
      </c>
      <c r="D54" s="66" t="s">
        <v>128</v>
      </c>
      <c r="E54" s="66">
        <v>200</v>
      </c>
      <c r="F54" s="83">
        <f>F55</f>
        <v>568.1</v>
      </c>
    </row>
    <row r="55" spans="1:6" ht="45">
      <c r="A55" s="66" t="s">
        <v>130</v>
      </c>
      <c r="B55" s="69" t="s">
        <v>50</v>
      </c>
      <c r="C55" s="69" t="s">
        <v>62</v>
      </c>
      <c r="D55" s="66" t="s">
        <v>128</v>
      </c>
      <c r="E55" s="66">
        <v>240</v>
      </c>
      <c r="F55" s="83">
        <v>568.1</v>
      </c>
    </row>
    <row r="56" spans="1:6" ht="75.75" customHeight="1">
      <c r="A56" s="66" t="s">
        <v>212</v>
      </c>
      <c r="B56" s="69" t="s">
        <v>50</v>
      </c>
      <c r="C56" s="69" t="s">
        <v>62</v>
      </c>
      <c r="D56" s="66" t="s">
        <v>134</v>
      </c>
      <c r="E56" s="68"/>
      <c r="F56" s="83">
        <f>F57+F67+F60+F63</f>
        <v>2727.5</v>
      </c>
    </row>
    <row r="57" spans="1:6" ht="50.25" customHeight="1">
      <c r="A57" s="66" t="s">
        <v>194</v>
      </c>
      <c r="B57" s="69" t="s">
        <v>50</v>
      </c>
      <c r="C57" s="69" t="s">
        <v>62</v>
      </c>
      <c r="D57" s="66" t="s">
        <v>193</v>
      </c>
      <c r="E57" s="66"/>
      <c r="F57" s="83">
        <f>F58</f>
        <v>2336.4</v>
      </c>
    </row>
    <row r="58" spans="1:6" ht="36.75" customHeight="1">
      <c r="A58" s="66" t="s">
        <v>129</v>
      </c>
      <c r="B58" s="69" t="s">
        <v>50</v>
      </c>
      <c r="C58" s="69" t="s">
        <v>62</v>
      </c>
      <c r="D58" s="85" t="s">
        <v>193</v>
      </c>
      <c r="E58" s="66">
        <v>200</v>
      </c>
      <c r="F58" s="83">
        <f>F59</f>
        <v>2336.4</v>
      </c>
    </row>
    <row r="59" spans="1:6" ht="45">
      <c r="A59" s="66" t="s">
        <v>130</v>
      </c>
      <c r="B59" s="69" t="s">
        <v>50</v>
      </c>
      <c r="C59" s="69" t="s">
        <v>62</v>
      </c>
      <c r="D59" s="85" t="s">
        <v>193</v>
      </c>
      <c r="E59" s="66">
        <v>240</v>
      </c>
      <c r="F59" s="83">
        <v>2336.4</v>
      </c>
    </row>
    <row r="60" spans="1:6" ht="60">
      <c r="A60" s="66" t="s">
        <v>245</v>
      </c>
      <c r="B60" s="69" t="s">
        <v>50</v>
      </c>
      <c r="C60" s="69" t="s">
        <v>62</v>
      </c>
      <c r="D60" s="85" t="s">
        <v>246</v>
      </c>
      <c r="E60" s="66"/>
      <c r="F60" s="83">
        <f>F61</f>
        <v>161.4</v>
      </c>
    </row>
    <row r="61" spans="1:6" ht="30">
      <c r="A61" s="66" t="s">
        <v>129</v>
      </c>
      <c r="B61" s="69" t="s">
        <v>50</v>
      </c>
      <c r="C61" s="69" t="s">
        <v>62</v>
      </c>
      <c r="D61" s="85" t="s">
        <v>246</v>
      </c>
      <c r="E61" s="66">
        <v>200</v>
      </c>
      <c r="F61" s="83">
        <f>F62</f>
        <v>161.4</v>
      </c>
    </row>
    <row r="62" spans="1:6" ht="45">
      <c r="A62" s="66" t="s">
        <v>130</v>
      </c>
      <c r="B62" s="69" t="s">
        <v>50</v>
      </c>
      <c r="C62" s="69" t="s">
        <v>62</v>
      </c>
      <c r="D62" s="85" t="s">
        <v>246</v>
      </c>
      <c r="E62" s="66">
        <v>240</v>
      </c>
      <c r="F62" s="83">
        <v>161.4</v>
      </c>
    </row>
    <row r="63" spans="1:6" ht="30">
      <c r="A63" s="66" t="s">
        <v>247</v>
      </c>
      <c r="B63" s="69" t="s">
        <v>50</v>
      </c>
      <c r="C63" s="69" t="s">
        <v>62</v>
      </c>
      <c r="D63" s="85" t="s">
        <v>248</v>
      </c>
      <c r="E63" s="66"/>
      <c r="F63" s="83">
        <f>F64</f>
        <v>114.5</v>
      </c>
    </row>
    <row r="64" spans="1:6" ht="60">
      <c r="A64" s="66" t="s">
        <v>220</v>
      </c>
      <c r="B64" s="69" t="s">
        <v>50</v>
      </c>
      <c r="C64" s="69" t="s">
        <v>62</v>
      </c>
      <c r="D64" s="85" t="s">
        <v>249</v>
      </c>
      <c r="E64" s="66"/>
      <c r="F64" s="83">
        <f>F65</f>
        <v>114.5</v>
      </c>
    </row>
    <row r="65" spans="1:6" ht="30">
      <c r="A65" s="66" t="s">
        <v>129</v>
      </c>
      <c r="B65" s="69" t="s">
        <v>50</v>
      </c>
      <c r="C65" s="69" t="s">
        <v>62</v>
      </c>
      <c r="D65" s="85" t="s">
        <v>249</v>
      </c>
      <c r="E65" s="66">
        <v>200</v>
      </c>
      <c r="F65" s="83">
        <f>F66</f>
        <v>114.5</v>
      </c>
    </row>
    <row r="66" spans="1:6" ht="45">
      <c r="A66" s="66" t="s">
        <v>130</v>
      </c>
      <c r="B66" s="69" t="s">
        <v>50</v>
      </c>
      <c r="C66" s="69" t="s">
        <v>62</v>
      </c>
      <c r="D66" s="85" t="s">
        <v>249</v>
      </c>
      <c r="E66" s="66">
        <v>240</v>
      </c>
      <c r="F66" s="83">
        <v>114.5</v>
      </c>
    </row>
    <row r="67" spans="1:6" ht="30">
      <c r="A67" s="66" t="s">
        <v>218</v>
      </c>
      <c r="B67" s="69" t="s">
        <v>50</v>
      </c>
      <c r="C67" s="69" t="s">
        <v>62</v>
      </c>
      <c r="D67" s="85" t="s">
        <v>219</v>
      </c>
      <c r="E67" s="66"/>
      <c r="F67" s="83">
        <f>F68</f>
        <v>115.2</v>
      </c>
    </row>
    <row r="68" spans="1:6" ht="60">
      <c r="A68" s="66" t="s">
        <v>220</v>
      </c>
      <c r="B68" s="69" t="s">
        <v>50</v>
      </c>
      <c r="C68" s="69" t="s">
        <v>62</v>
      </c>
      <c r="D68" s="85" t="s">
        <v>221</v>
      </c>
      <c r="E68" s="66"/>
      <c r="F68" s="83">
        <f>F69</f>
        <v>115.2</v>
      </c>
    </row>
    <row r="69" spans="1:6" ht="30">
      <c r="A69" s="66" t="s">
        <v>129</v>
      </c>
      <c r="B69" s="69" t="s">
        <v>50</v>
      </c>
      <c r="C69" s="69" t="s">
        <v>62</v>
      </c>
      <c r="D69" s="85" t="s">
        <v>221</v>
      </c>
      <c r="E69" s="66">
        <v>200</v>
      </c>
      <c r="F69" s="83">
        <f>F70</f>
        <v>115.2</v>
      </c>
    </row>
    <row r="70" spans="1:6" ht="45">
      <c r="A70" s="66" t="s">
        <v>130</v>
      </c>
      <c r="B70" s="69" t="s">
        <v>50</v>
      </c>
      <c r="C70" s="69" t="s">
        <v>62</v>
      </c>
      <c r="D70" s="85" t="s">
        <v>221</v>
      </c>
      <c r="E70" s="66">
        <v>240</v>
      </c>
      <c r="F70" s="83">
        <v>115.2</v>
      </c>
    </row>
    <row r="71" spans="1:6" ht="60">
      <c r="A71" s="128" t="s">
        <v>216</v>
      </c>
      <c r="B71" s="69" t="s">
        <v>50</v>
      </c>
      <c r="C71" s="69" t="s">
        <v>62</v>
      </c>
      <c r="D71" s="129"/>
      <c r="E71" s="129"/>
      <c r="F71" s="83">
        <f>F72</f>
        <v>110</v>
      </c>
    </row>
    <row r="72" spans="1:6" ht="30">
      <c r="A72" s="128" t="s">
        <v>296</v>
      </c>
      <c r="B72" s="69" t="s">
        <v>50</v>
      </c>
      <c r="C72" s="69" t="s">
        <v>62</v>
      </c>
      <c r="D72" s="130" t="s">
        <v>297</v>
      </c>
      <c r="E72" s="129"/>
      <c r="F72" s="83">
        <f>F73</f>
        <v>110</v>
      </c>
    </row>
    <row r="73" spans="1:6" ht="30">
      <c r="A73" s="128" t="s">
        <v>129</v>
      </c>
      <c r="B73" s="69" t="s">
        <v>50</v>
      </c>
      <c r="C73" s="69" t="s">
        <v>62</v>
      </c>
      <c r="D73" s="130" t="s">
        <v>298</v>
      </c>
      <c r="E73" s="129">
        <v>200</v>
      </c>
      <c r="F73" s="83">
        <f>F74</f>
        <v>110</v>
      </c>
    </row>
    <row r="74" spans="1:6" ht="45">
      <c r="A74" s="128" t="s">
        <v>130</v>
      </c>
      <c r="B74" s="69" t="s">
        <v>50</v>
      </c>
      <c r="C74" s="69" t="s">
        <v>62</v>
      </c>
      <c r="D74" s="130" t="s">
        <v>299</v>
      </c>
      <c r="E74" s="129">
        <v>240</v>
      </c>
      <c r="F74" s="83">
        <v>110</v>
      </c>
    </row>
    <row r="75" spans="1:6" ht="15">
      <c r="A75" s="69" t="s">
        <v>93</v>
      </c>
      <c r="B75" s="91" t="s">
        <v>50</v>
      </c>
      <c r="C75" s="91" t="s">
        <v>62</v>
      </c>
      <c r="D75" s="91" t="s">
        <v>94</v>
      </c>
      <c r="E75" s="66"/>
      <c r="F75" s="83">
        <f>F76+F79</f>
        <v>628.5</v>
      </c>
    </row>
    <row r="76" spans="1:6" ht="30">
      <c r="A76" s="66" t="s">
        <v>105</v>
      </c>
      <c r="B76" s="69" t="s">
        <v>50</v>
      </c>
      <c r="C76" s="69" t="s">
        <v>62</v>
      </c>
      <c r="D76" s="66" t="s">
        <v>192</v>
      </c>
      <c r="E76" s="66"/>
      <c r="F76" s="83">
        <f>F77</f>
        <v>623.5</v>
      </c>
    </row>
    <row r="77" spans="1:6" ht="30">
      <c r="A77" s="66" t="s">
        <v>129</v>
      </c>
      <c r="B77" s="69" t="s">
        <v>50</v>
      </c>
      <c r="C77" s="69" t="s">
        <v>62</v>
      </c>
      <c r="D77" s="66" t="s">
        <v>192</v>
      </c>
      <c r="E77" s="66">
        <v>200</v>
      </c>
      <c r="F77" s="83">
        <f>F78</f>
        <v>623.5</v>
      </c>
    </row>
    <row r="78" spans="1:6" ht="45">
      <c r="A78" s="66" t="s">
        <v>130</v>
      </c>
      <c r="B78" s="69" t="s">
        <v>50</v>
      </c>
      <c r="C78" s="69" t="s">
        <v>62</v>
      </c>
      <c r="D78" s="66" t="s">
        <v>192</v>
      </c>
      <c r="E78" s="66">
        <v>240</v>
      </c>
      <c r="F78" s="83">
        <v>623.5</v>
      </c>
    </row>
    <row r="79" spans="1:6" ht="15">
      <c r="A79" s="69" t="s">
        <v>100</v>
      </c>
      <c r="B79" s="69" t="s">
        <v>50</v>
      </c>
      <c r="C79" s="69" t="s">
        <v>62</v>
      </c>
      <c r="D79" s="66" t="s">
        <v>192</v>
      </c>
      <c r="E79" s="101">
        <v>800</v>
      </c>
      <c r="F79" s="83">
        <f>F80</f>
        <v>5</v>
      </c>
    </row>
    <row r="80" spans="1:6" ht="15">
      <c r="A80" s="66" t="s">
        <v>257</v>
      </c>
      <c r="B80" s="69" t="s">
        <v>50</v>
      </c>
      <c r="C80" s="69" t="s">
        <v>62</v>
      </c>
      <c r="D80" s="66" t="s">
        <v>192</v>
      </c>
      <c r="E80" s="101">
        <v>830</v>
      </c>
      <c r="F80" s="83">
        <v>5</v>
      </c>
    </row>
    <row r="81" spans="1:6" ht="15.75">
      <c r="A81" s="67" t="s">
        <v>107</v>
      </c>
      <c r="B81" s="67" t="s">
        <v>53</v>
      </c>
      <c r="C81" s="67" t="s">
        <v>51</v>
      </c>
      <c r="D81" s="67"/>
      <c r="E81" s="67"/>
      <c r="F81" s="84">
        <f>F82</f>
        <v>2205.6</v>
      </c>
    </row>
    <row r="82" spans="1:6" ht="33" customHeight="1">
      <c r="A82" s="67" t="s">
        <v>108</v>
      </c>
      <c r="B82" s="67" t="s">
        <v>53</v>
      </c>
      <c r="C82" s="67" t="s">
        <v>54</v>
      </c>
      <c r="D82" s="67"/>
      <c r="E82" s="67"/>
      <c r="F82" s="84">
        <f>F83</f>
        <v>2205.6</v>
      </c>
    </row>
    <row r="83" spans="1:6" ht="70.5" customHeight="1">
      <c r="A83" s="66" t="s">
        <v>222</v>
      </c>
      <c r="B83" s="69" t="s">
        <v>53</v>
      </c>
      <c r="C83" s="69" t="s">
        <v>54</v>
      </c>
      <c r="D83" s="66" t="s">
        <v>135</v>
      </c>
      <c r="E83" s="68"/>
      <c r="F83" s="83">
        <f>F84+F87</f>
        <v>2205.6</v>
      </c>
    </row>
    <row r="84" spans="1:6" ht="51.75" customHeight="1">
      <c r="A84" s="66" t="s">
        <v>109</v>
      </c>
      <c r="B84" s="69" t="s">
        <v>53</v>
      </c>
      <c r="C84" s="69" t="s">
        <v>54</v>
      </c>
      <c r="D84" s="66" t="s">
        <v>136</v>
      </c>
      <c r="E84" s="66"/>
      <c r="F84" s="83">
        <f>F85</f>
        <v>1443</v>
      </c>
    </row>
    <row r="85" spans="1:6" ht="94.5" customHeight="1">
      <c r="A85" s="66" t="s">
        <v>95</v>
      </c>
      <c r="B85" s="69" t="s">
        <v>53</v>
      </c>
      <c r="C85" s="69" t="s">
        <v>54</v>
      </c>
      <c r="D85" s="66" t="s">
        <v>136</v>
      </c>
      <c r="E85" s="66">
        <v>100</v>
      </c>
      <c r="F85" s="83">
        <f>F86</f>
        <v>1443</v>
      </c>
    </row>
    <row r="86" spans="1:6" ht="33" customHeight="1">
      <c r="A86" s="66" t="s">
        <v>96</v>
      </c>
      <c r="B86" s="69" t="s">
        <v>53</v>
      </c>
      <c r="C86" s="69" t="s">
        <v>54</v>
      </c>
      <c r="D86" s="66" t="s">
        <v>136</v>
      </c>
      <c r="E86" s="66">
        <v>120</v>
      </c>
      <c r="F86" s="83">
        <v>1443</v>
      </c>
    </row>
    <row r="87" spans="1:6" ht="33" customHeight="1">
      <c r="A87" s="66" t="s">
        <v>137</v>
      </c>
      <c r="B87" s="69" t="s">
        <v>53</v>
      </c>
      <c r="C87" s="69" t="s">
        <v>54</v>
      </c>
      <c r="D87" s="66" t="s">
        <v>138</v>
      </c>
      <c r="E87" s="66"/>
      <c r="F87" s="83">
        <f>F88+F90</f>
        <v>762.6</v>
      </c>
    </row>
    <row r="88" spans="1:6" ht="96" customHeight="1">
      <c r="A88" s="66" t="s">
        <v>95</v>
      </c>
      <c r="B88" s="69" t="s">
        <v>53</v>
      </c>
      <c r="C88" s="69" t="s">
        <v>54</v>
      </c>
      <c r="D88" s="66" t="s">
        <v>138</v>
      </c>
      <c r="E88" s="66">
        <v>100</v>
      </c>
      <c r="F88" s="83">
        <f>F89</f>
        <v>712.1</v>
      </c>
    </row>
    <row r="89" spans="1:6" ht="33" customHeight="1">
      <c r="A89" s="66" t="s">
        <v>96</v>
      </c>
      <c r="B89" s="69" t="s">
        <v>53</v>
      </c>
      <c r="C89" s="69" t="s">
        <v>54</v>
      </c>
      <c r="D89" s="66" t="s">
        <v>138</v>
      </c>
      <c r="E89" s="66">
        <v>120</v>
      </c>
      <c r="F89" s="83">
        <v>712.1</v>
      </c>
    </row>
    <row r="90" spans="1:6" ht="30">
      <c r="A90" s="66" t="s">
        <v>129</v>
      </c>
      <c r="B90" s="69" t="s">
        <v>53</v>
      </c>
      <c r="C90" s="69" t="s">
        <v>54</v>
      </c>
      <c r="D90" s="66" t="s">
        <v>138</v>
      </c>
      <c r="E90" s="66">
        <v>200</v>
      </c>
      <c r="F90" s="83">
        <f>F91</f>
        <v>50.5</v>
      </c>
    </row>
    <row r="91" spans="1:6" ht="45">
      <c r="A91" s="66" t="s">
        <v>130</v>
      </c>
      <c r="B91" s="69" t="s">
        <v>53</v>
      </c>
      <c r="C91" s="69" t="s">
        <v>54</v>
      </c>
      <c r="D91" s="66" t="s">
        <v>138</v>
      </c>
      <c r="E91" s="66">
        <v>240</v>
      </c>
      <c r="F91" s="83">
        <v>50.5</v>
      </c>
    </row>
    <row r="92" spans="1:7" s="51" customFormat="1" ht="47.25">
      <c r="A92" s="67" t="s">
        <v>65</v>
      </c>
      <c r="B92" s="67" t="s">
        <v>54</v>
      </c>
      <c r="C92" s="67" t="s">
        <v>51</v>
      </c>
      <c r="D92" s="67"/>
      <c r="E92" s="67"/>
      <c r="F92" s="84">
        <f>F93+F111</f>
        <v>963.15</v>
      </c>
      <c r="G92" s="52"/>
    </row>
    <row r="93" spans="1:6" ht="63">
      <c r="A93" s="70" t="s">
        <v>66</v>
      </c>
      <c r="B93" s="67" t="s">
        <v>54</v>
      </c>
      <c r="C93" s="67" t="s">
        <v>67</v>
      </c>
      <c r="D93" s="67"/>
      <c r="E93" s="67"/>
      <c r="F93" s="84">
        <f>F94</f>
        <v>433.15</v>
      </c>
    </row>
    <row r="94" spans="1:6" ht="66" customHeight="1">
      <c r="A94" s="69" t="s">
        <v>213</v>
      </c>
      <c r="B94" s="69" t="s">
        <v>54</v>
      </c>
      <c r="C94" s="69" t="s">
        <v>67</v>
      </c>
      <c r="D94" s="69" t="s">
        <v>140</v>
      </c>
      <c r="E94" s="69"/>
      <c r="F94" s="83">
        <f>F95+F99+F107+F103</f>
        <v>433.15</v>
      </c>
    </row>
    <row r="95" spans="1:6" ht="30">
      <c r="A95" s="66" t="s">
        <v>141</v>
      </c>
      <c r="B95" s="69" t="s">
        <v>54</v>
      </c>
      <c r="C95" s="69" t="s">
        <v>67</v>
      </c>
      <c r="D95" s="66" t="s">
        <v>142</v>
      </c>
      <c r="E95" s="66"/>
      <c r="F95" s="83">
        <f>F96</f>
        <v>37.05</v>
      </c>
    </row>
    <row r="96" spans="1:6" ht="30">
      <c r="A96" s="66" t="s">
        <v>195</v>
      </c>
      <c r="B96" s="69" t="s">
        <v>54</v>
      </c>
      <c r="C96" s="69" t="s">
        <v>67</v>
      </c>
      <c r="D96" s="71" t="s">
        <v>196</v>
      </c>
      <c r="E96" s="66"/>
      <c r="F96" s="83">
        <f>F97</f>
        <v>37.05</v>
      </c>
    </row>
    <row r="97" spans="1:6" ht="30">
      <c r="A97" s="66" t="s">
        <v>129</v>
      </c>
      <c r="B97" s="69" t="s">
        <v>54</v>
      </c>
      <c r="C97" s="69" t="s">
        <v>67</v>
      </c>
      <c r="D97" s="71" t="s">
        <v>196</v>
      </c>
      <c r="E97" s="66">
        <v>200</v>
      </c>
      <c r="F97" s="83">
        <f>F98</f>
        <v>37.05</v>
      </c>
    </row>
    <row r="98" spans="1:6" ht="45">
      <c r="A98" s="66" t="s">
        <v>130</v>
      </c>
      <c r="B98" s="69" t="s">
        <v>54</v>
      </c>
      <c r="C98" s="69" t="s">
        <v>67</v>
      </c>
      <c r="D98" s="71" t="s">
        <v>196</v>
      </c>
      <c r="E98" s="66">
        <v>240</v>
      </c>
      <c r="F98" s="83">
        <v>37.05</v>
      </c>
    </row>
    <row r="99" spans="1:6" ht="75">
      <c r="A99" s="69" t="s">
        <v>110</v>
      </c>
      <c r="B99" s="69" t="s">
        <v>54</v>
      </c>
      <c r="C99" s="69" t="s">
        <v>67</v>
      </c>
      <c r="D99" s="66" t="s">
        <v>139</v>
      </c>
      <c r="E99" s="69"/>
      <c r="F99" s="83">
        <f>F100</f>
        <v>99.6</v>
      </c>
    </row>
    <row r="100" spans="1:6" ht="30">
      <c r="A100" s="69" t="s">
        <v>195</v>
      </c>
      <c r="B100" s="69" t="s">
        <v>54</v>
      </c>
      <c r="C100" s="69" t="s">
        <v>67</v>
      </c>
      <c r="D100" s="71" t="s">
        <v>197</v>
      </c>
      <c r="E100" s="69"/>
      <c r="F100" s="83">
        <f>F101</f>
        <v>99.6</v>
      </c>
    </row>
    <row r="101" spans="1:6" ht="33" customHeight="1">
      <c r="A101" s="66" t="s">
        <v>129</v>
      </c>
      <c r="B101" s="69" t="s">
        <v>54</v>
      </c>
      <c r="C101" s="69" t="s">
        <v>67</v>
      </c>
      <c r="D101" s="71" t="s">
        <v>197</v>
      </c>
      <c r="E101" s="66">
        <v>200</v>
      </c>
      <c r="F101" s="83">
        <f>F102</f>
        <v>99.6</v>
      </c>
    </row>
    <row r="102" spans="1:6" ht="45" customHeight="1">
      <c r="A102" s="66" t="s">
        <v>130</v>
      </c>
      <c r="B102" s="69" t="s">
        <v>54</v>
      </c>
      <c r="C102" s="69" t="s">
        <v>67</v>
      </c>
      <c r="D102" s="71" t="s">
        <v>197</v>
      </c>
      <c r="E102" s="66">
        <v>240</v>
      </c>
      <c r="F102" s="83">
        <v>99.6</v>
      </c>
    </row>
    <row r="103" spans="1:6" ht="36" customHeight="1">
      <c r="A103" s="66" t="s">
        <v>143</v>
      </c>
      <c r="B103" s="69" t="s">
        <v>54</v>
      </c>
      <c r="C103" s="69" t="s">
        <v>67</v>
      </c>
      <c r="D103" s="66" t="s">
        <v>144</v>
      </c>
      <c r="E103" s="66"/>
      <c r="F103" s="83">
        <f>F104</f>
        <v>156.5</v>
      </c>
    </row>
    <row r="104" spans="1:6" ht="34.5" customHeight="1">
      <c r="A104" s="88" t="s">
        <v>204</v>
      </c>
      <c r="B104" s="69" t="s">
        <v>54</v>
      </c>
      <c r="C104" s="69" t="s">
        <v>67</v>
      </c>
      <c r="D104" s="66" t="s">
        <v>145</v>
      </c>
      <c r="E104" s="68"/>
      <c r="F104" s="83">
        <f>F105</f>
        <v>156.5</v>
      </c>
    </row>
    <row r="105" spans="1:6" ht="45" customHeight="1">
      <c r="A105" s="66" t="s">
        <v>129</v>
      </c>
      <c r="B105" s="69" t="s">
        <v>54</v>
      </c>
      <c r="C105" s="69" t="s">
        <v>67</v>
      </c>
      <c r="D105" s="66" t="s">
        <v>145</v>
      </c>
      <c r="E105" s="66">
        <v>200</v>
      </c>
      <c r="F105" s="83">
        <f>F106</f>
        <v>156.5</v>
      </c>
    </row>
    <row r="106" spans="1:6" ht="45" customHeight="1">
      <c r="A106" s="66" t="s">
        <v>130</v>
      </c>
      <c r="B106" s="69" t="s">
        <v>54</v>
      </c>
      <c r="C106" s="69" t="s">
        <v>67</v>
      </c>
      <c r="D106" s="66" t="s">
        <v>145</v>
      </c>
      <c r="E106" s="66">
        <v>240</v>
      </c>
      <c r="F106" s="83">
        <v>156.5</v>
      </c>
    </row>
    <row r="107" spans="1:6" ht="30">
      <c r="A107" s="66" t="s">
        <v>146</v>
      </c>
      <c r="B107" s="69" t="s">
        <v>54</v>
      </c>
      <c r="C107" s="69" t="s">
        <v>67</v>
      </c>
      <c r="D107" s="66" t="s">
        <v>147</v>
      </c>
      <c r="E107" s="66"/>
      <c r="F107" s="83">
        <f>F108</f>
        <v>140</v>
      </c>
    </row>
    <row r="108" spans="1:6" ht="30">
      <c r="A108" s="88" t="s">
        <v>204</v>
      </c>
      <c r="B108" s="69" t="s">
        <v>54</v>
      </c>
      <c r="C108" s="69" t="s">
        <v>67</v>
      </c>
      <c r="D108" s="66" t="s">
        <v>200</v>
      </c>
      <c r="E108" s="66"/>
      <c r="F108" s="83">
        <f>F109</f>
        <v>140</v>
      </c>
    </row>
    <row r="109" spans="1:6" ht="60">
      <c r="A109" s="90" t="s">
        <v>223</v>
      </c>
      <c r="B109" s="69" t="s">
        <v>54</v>
      </c>
      <c r="C109" s="69" t="s">
        <v>67</v>
      </c>
      <c r="D109" s="66" t="s">
        <v>200</v>
      </c>
      <c r="E109" s="66">
        <v>600</v>
      </c>
      <c r="F109" s="83">
        <f>F110</f>
        <v>140</v>
      </c>
    </row>
    <row r="110" spans="1:6" ht="85.5" customHeight="1">
      <c r="A110" s="66" t="s">
        <v>224</v>
      </c>
      <c r="B110" s="69" t="s">
        <v>54</v>
      </c>
      <c r="C110" s="69" t="s">
        <v>67</v>
      </c>
      <c r="D110" s="66" t="s">
        <v>200</v>
      </c>
      <c r="E110" s="66">
        <v>630</v>
      </c>
      <c r="F110" s="83">
        <v>140</v>
      </c>
    </row>
    <row r="111" spans="1:6" s="51" customFormat="1" ht="47.25">
      <c r="A111" s="67" t="s">
        <v>68</v>
      </c>
      <c r="B111" s="67" t="s">
        <v>54</v>
      </c>
      <c r="C111" s="67" t="s">
        <v>69</v>
      </c>
      <c r="D111" s="67"/>
      <c r="E111" s="67"/>
      <c r="F111" s="84">
        <f>F112</f>
        <v>530</v>
      </c>
    </row>
    <row r="112" spans="1:6" ht="76.5" customHeight="1">
      <c r="A112" s="66" t="s">
        <v>213</v>
      </c>
      <c r="B112" s="69" t="s">
        <v>54</v>
      </c>
      <c r="C112" s="69" t="s">
        <v>69</v>
      </c>
      <c r="D112" s="69" t="s">
        <v>140</v>
      </c>
      <c r="E112" s="69"/>
      <c r="F112" s="83">
        <f>F113</f>
        <v>530</v>
      </c>
    </row>
    <row r="113" spans="1:6" ht="30">
      <c r="A113" s="91" t="s">
        <v>229</v>
      </c>
      <c r="B113" s="69" t="s">
        <v>54</v>
      </c>
      <c r="C113" s="69" t="s">
        <v>69</v>
      </c>
      <c r="D113" s="66" t="s">
        <v>199</v>
      </c>
      <c r="E113" s="69"/>
      <c r="F113" s="83">
        <f>F114</f>
        <v>530</v>
      </c>
    </row>
    <row r="114" spans="1:6" ht="75">
      <c r="A114" s="66" t="s">
        <v>131</v>
      </c>
      <c r="B114" s="69" t="s">
        <v>54</v>
      </c>
      <c r="C114" s="69" t="s">
        <v>69</v>
      </c>
      <c r="D114" s="66" t="s">
        <v>148</v>
      </c>
      <c r="E114" s="66"/>
      <c r="F114" s="83">
        <f>F115</f>
        <v>530</v>
      </c>
    </row>
    <row r="115" spans="1:6" ht="15">
      <c r="A115" s="66" t="s">
        <v>99</v>
      </c>
      <c r="B115" s="69" t="s">
        <v>54</v>
      </c>
      <c r="C115" s="69" t="s">
        <v>69</v>
      </c>
      <c r="D115" s="66" t="s">
        <v>148</v>
      </c>
      <c r="E115" s="66">
        <v>500</v>
      </c>
      <c r="F115" s="83">
        <f>F116</f>
        <v>530</v>
      </c>
    </row>
    <row r="116" spans="1:6" ht="15">
      <c r="A116" s="66" t="s">
        <v>41</v>
      </c>
      <c r="B116" s="69" t="s">
        <v>54</v>
      </c>
      <c r="C116" s="69" t="s">
        <v>69</v>
      </c>
      <c r="D116" s="66" t="s">
        <v>148</v>
      </c>
      <c r="E116" s="66">
        <v>540</v>
      </c>
      <c r="F116" s="83">
        <v>530</v>
      </c>
    </row>
    <row r="117" spans="1:6" ht="18" customHeight="1">
      <c r="A117" s="67" t="s">
        <v>70</v>
      </c>
      <c r="B117" s="67" t="s">
        <v>56</v>
      </c>
      <c r="C117" s="67" t="s">
        <v>51</v>
      </c>
      <c r="D117" s="67"/>
      <c r="E117" s="67"/>
      <c r="F117" s="84">
        <f>F118+F128+F142</f>
        <v>14849.1</v>
      </c>
    </row>
    <row r="118" spans="1:6" ht="18" customHeight="1">
      <c r="A118" s="66" t="s">
        <v>149</v>
      </c>
      <c r="B118" s="71" t="s">
        <v>56</v>
      </c>
      <c r="C118" s="71" t="s">
        <v>50</v>
      </c>
      <c r="D118" s="66"/>
      <c r="E118" s="66"/>
      <c r="F118" s="83">
        <f>F119+F123</f>
        <v>3529.6</v>
      </c>
    </row>
    <row r="119" spans="1:6" ht="18" customHeight="1">
      <c r="A119" s="69" t="s">
        <v>93</v>
      </c>
      <c r="B119" s="99" t="s">
        <v>56</v>
      </c>
      <c r="C119" s="99" t="s">
        <v>50</v>
      </c>
      <c r="D119" s="91" t="s">
        <v>94</v>
      </c>
      <c r="E119" s="66"/>
      <c r="F119" s="83">
        <f>F120</f>
        <v>627</v>
      </c>
    </row>
    <row r="120" spans="1:6" ht="49.5" customHeight="1">
      <c r="A120" s="66" t="s">
        <v>150</v>
      </c>
      <c r="B120" s="71" t="s">
        <v>56</v>
      </c>
      <c r="C120" s="71" t="s">
        <v>50</v>
      </c>
      <c r="D120" s="66" t="s">
        <v>198</v>
      </c>
      <c r="E120" s="66"/>
      <c r="F120" s="83">
        <f>F121</f>
        <v>627</v>
      </c>
    </row>
    <row r="121" spans="1:6" ht="95.25" customHeight="1">
      <c r="A121" s="66" t="s">
        <v>95</v>
      </c>
      <c r="B121" s="71" t="s">
        <v>56</v>
      </c>
      <c r="C121" s="71" t="s">
        <v>50</v>
      </c>
      <c r="D121" s="66" t="s">
        <v>198</v>
      </c>
      <c r="E121" s="66">
        <v>100</v>
      </c>
      <c r="F121" s="83">
        <f>F122</f>
        <v>627</v>
      </c>
    </row>
    <row r="122" spans="1:6" ht="42.75" customHeight="1">
      <c r="A122" s="66" t="s">
        <v>96</v>
      </c>
      <c r="B122" s="71" t="s">
        <v>56</v>
      </c>
      <c r="C122" s="71" t="s">
        <v>50</v>
      </c>
      <c r="D122" s="66" t="s">
        <v>198</v>
      </c>
      <c r="E122" s="66">
        <v>120</v>
      </c>
      <c r="F122" s="83">
        <v>627</v>
      </c>
    </row>
    <row r="123" spans="1:6" ht="67.5" customHeight="1">
      <c r="A123" s="66" t="s">
        <v>262</v>
      </c>
      <c r="B123" s="71" t="s">
        <v>56</v>
      </c>
      <c r="C123" s="71" t="s">
        <v>50</v>
      </c>
      <c r="D123" s="66" t="s">
        <v>167</v>
      </c>
      <c r="E123" s="66"/>
      <c r="F123" s="83">
        <f>F124</f>
        <v>2902.6</v>
      </c>
    </row>
    <row r="124" spans="1:6" ht="42.75" customHeight="1">
      <c r="A124" s="66" t="s">
        <v>258</v>
      </c>
      <c r="B124" s="71" t="s">
        <v>56</v>
      </c>
      <c r="C124" s="71" t="s">
        <v>50</v>
      </c>
      <c r="D124" s="66" t="s">
        <v>259</v>
      </c>
      <c r="E124" s="66"/>
      <c r="F124" s="83">
        <f>F125</f>
        <v>2902.6</v>
      </c>
    </row>
    <row r="125" spans="1:6" ht="42.75" customHeight="1">
      <c r="A125" s="66" t="s">
        <v>260</v>
      </c>
      <c r="B125" s="71" t="s">
        <v>56</v>
      </c>
      <c r="C125" s="71" t="s">
        <v>50</v>
      </c>
      <c r="D125" s="66" t="s">
        <v>261</v>
      </c>
      <c r="E125" s="66"/>
      <c r="F125" s="83">
        <f>F126</f>
        <v>2902.6</v>
      </c>
    </row>
    <row r="126" spans="1:6" ht="42.75" customHeight="1">
      <c r="A126" s="66" t="s">
        <v>95</v>
      </c>
      <c r="B126" s="71" t="s">
        <v>56</v>
      </c>
      <c r="C126" s="71" t="s">
        <v>50</v>
      </c>
      <c r="D126" s="66" t="s">
        <v>261</v>
      </c>
      <c r="E126" s="66">
        <v>100</v>
      </c>
      <c r="F126" s="83">
        <f>F127</f>
        <v>2902.6</v>
      </c>
    </row>
    <row r="127" spans="1:6" ht="42.75" customHeight="1">
      <c r="A127" s="66" t="s">
        <v>96</v>
      </c>
      <c r="B127" s="71" t="s">
        <v>56</v>
      </c>
      <c r="C127" s="71" t="s">
        <v>50</v>
      </c>
      <c r="D127" s="66" t="s">
        <v>261</v>
      </c>
      <c r="E127" s="66">
        <v>120</v>
      </c>
      <c r="F127" s="83">
        <v>2902.6</v>
      </c>
    </row>
    <row r="128" spans="1:6" ht="18" customHeight="1">
      <c r="A128" s="68" t="s">
        <v>73</v>
      </c>
      <c r="B128" s="72" t="s">
        <v>56</v>
      </c>
      <c r="C128" s="72" t="s">
        <v>74</v>
      </c>
      <c r="D128" s="68"/>
      <c r="E128" s="68"/>
      <c r="F128" s="84">
        <f>F129+F138</f>
        <v>11082.1</v>
      </c>
    </row>
    <row r="129" spans="1:6" ht="67.5" customHeight="1">
      <c r="A129" s="66" t="s">
        <v>214</v>
      </c>
      <c r="B129" s="71" t="s">
        <v>56</v>
      </c>
      <c r="C129" s="71" t="s">
        <v>74</v>
      </c>
      <c r="D129" s="66" t="s">
        <v>151</v>
      </c>
      <c r="E129" s="66"/>
      <c r="F129" s="83">
        <f>F130+F134</f>
        <v>10983.1</v>
      </c>
    </row>
    <row r="130" spans="1:6" ht="45">
      <c r="A130" s="66" t="s">
        <v>152</v>
      </c>
      <c r="B130" s="71" t="s">
        <v>56</v>
      </c>
      <c r="C130" s="71" t="s">
        <v>74</v>
      </c>
      <c r="D130" s="66" t="s">
        <v>153</v>
      </c>
      <c r="E130" s="66"/>
      <c r="F130" s="83">
        <f>F131</f>
        <v>10622.1</v>
      </c>
    </row>
    <row r="131" spans="1:6" ht="30">
      <c r="A131" s="85" t="s">
        <v>230</v>
      </c>
      <c r="B131" s="71" t="s">
        <v>56</v>
      </c>
      <c r="C131" s="71" t="s">
        <v>74</v>
      </c>
      <c r="D131" s="66" t="s">
        <v>154</v>
      </c>
      <c r="E131" s="66"/>
      <c r="F131" s="83">
        <f>F132</f>
        <v>10622.1</v>
      </c>
    </row>
    <row r="132" spans="1:6" ht="30">
      <c r="A132" s="66" t="s">
        <v>129</v>
      </c>
      <c r="B132" s="71" t="s">
        <v>56</v>
      </c>
      <c r="C132" s="71" t="s">
        <v>74</v>
      </c>
      <c r="D132" s="66" t="s">
        <v>154</v>
      </c>
      <c r="E132" s="66">
        <v>200</v>
      </c>
      <c r="F132" s="83">
        <f>F133</f>
        <v>10622.1</v>
      </c>
    </row>
    <row r="133" spans="1:6" ht="45">
      <c r="A133" s="66" t="s">
        <v>130</v>
      </c>
      <c r="B133" s="71" t="s">
        <v>56</v>
      </c>
      <c r="C133" s="71" t="s">
        <v>74</v>
      </c>
      <c r="D133" s="66" t="s">
        <v>154</v>
      </c>
      <c r="E133" s="66">
        <v>240</v>
      </c>
      <c r="F133" s="83">
        <v>10622.1</v>
      </c>
    </row>
    <row r="134" spans="1:6" ht="45">
      <c r="A134" s="66" t="s">
        <v>155</v>
      </c>
      <c r="B134" s="71" t="s">
        <v>56</v>
      </c>
      <c r="C134" s="71" t="s">
        <v>74</v>
      </c>
      <c r="D134" s="66" t="s">
        <v>156</v>
      </c>
      <c r="E134" s="66"/>
      <c r="F134" s="83">
        <f>F135</f>
        <v>361</v>
      </c>
    </row>
    <row r="135" spans="1:6" ht="30">
      <c r="A135" s="85" t="s">
        <v>230</v>
      </c>
      <c r="B135" s="71" t="s">
        <v>56</v>
      </c>
      <c r="C135" s="71" t="s">
        <v>74</v>
      </c>
      <c r="D135" s="66" t="s">
        <v>157</v>
      </c>
      <c r="E135" s="66"/>
      <c r="F135" s="83">
        <f>F136</f>
        <v>361</v>
      </c>
    </row>
    <row r="136" spans="1:6" ht="30">
      <c r="A136" s="66" t="s">
        <v>129</v>
      </c>
      <c r="B136" s="71" t="s">
        <v>56</v>
      </c>
      <c r="C136" s="71" t="s">
        <v>74</v>
      </c>
      <c r="D136" s="66" t="s">
        <v>157</v>
      </c>
      <c r="E136" s="66">
        <v>200</v>
      </c>
      <c r="F136" s="83">
        <f>F137</f>
        <v>361</v>
      </c>
    </row>
    <row r="137" spans="1:6" ht="45">
      <c r="A137" s="66" t="s">
        <v>130</v>
      </c>
      <c r="B137" s="71" t="s">
        <v>56</v>
      </c>
      <c r="C137" s="71" t="s">
        <v>74</v>
      </c>
      <c r="D137" s="66" t="s">
        <v>157</v>
      </c>
      <c r="E137" s="66">
        <v>240</v>
      </c>
      <c r="F137" s="83">
        <v>361</v>
      </c>
    </row>
    <row r="138" spans="1:6" ht="15">
      <c r="A138" s="69" t="s">
        <v>93</v>
      </c>
      <c r="B138" s="71" t="s">
        <v>56</v>
      </c>
      <c r="C138" s="71" t="s">
        <v>74</v>
      </c>
      <c r="D138" s="69" t="s">
        <v>94</v>
      </c>
      <c r="E138" s="66"/>
      <c r="F138" s="83">
        <f>F139</f>
        <v>99</v>
      </c>
    </row>
    <row r="139" spans="1:6" ht="15">
      <c r="A139" s="91" t="s">
        <v>234</v>
      </c>
      <c r="B139" s="71" t="s">
        <v>56</v>
      </c>
      <c r="C139" s="71" t="s">
        <v>74</v>
      </c>
      <c r="D139" s="69" t="s">
        <v>102</v>
      </c>
      <c r="E139" s="66"/>
      <c r="F139" s="83">
        <f>F140</f>
        <v>99</v>
      </c>
    </row>
    <row r="140" spans="1:6" ht="30">
      <c r="A140" s="66" t="s">
        <v>129</v>
      </c>
      <c r="B140" s="71" t="s">
        <v>56</v>
      </c>
      <c r="C140" s="71" t="s">
        <v>74</v>
      </c>
      <c r="D140" s="69" t="s">
        <v>102</v>
      </c>
      <c r="E140" s="66">
        <v>200</v>
      </c>
      <c r="F140" s="83">
        <f>F141</f>
        <v>99</v>
      </c>
    </row>
    <row r="141" spans="1:6" ht="45">
      <c r="A141" s="66" t="s">
        <v>130</v>
      </c>
      <c r="B141" s="71" t="s">
        <v>56</v>
      </c>
      <c r="C141" s="71" t="s">
        <v>74</v>
      </c>
      <c r="D141" s="69" t="s">
        <v>102</v>
      </c>
      <c r="E141" s="66">
        <v>240</v>
      </c>
      <c r="F141" s="83">
        <v>99</v>
      </c>
    </row>
    <row r="142" spans="1:6" ht="31.5">
      <c r="A142" s="68" t="s">
        <v>243</v>
      </c>
      <c r="B142" s="72" t="s">
        <v>56</v>
      </c>
      <c r="C142" s="72" t="s">
        <v>244</v>
      </c>
      <c r="D142" s="68"/>
      <c r="E142" s="68"/>
      <c r="F142" s="84">
        <f>F143</f>
        <v>237.4</v>
      </c>
    </row>
    <row r="143" spans="1:6" ht="75">
      <c r="A143" s="66" t="s">
        <v>212</v>
      </c>
      <c r="B143" s="71" t="s">
        <v>56</v>
      </c>
      <c r="C143" s="71" t="s">
        <v>244</v>
      </c>
      <c r="D143" s="66" t="s">
        <v>252</v>
      </c>
      <c r="E143" s="66"/>
      <c r="F143" s="83">
        <f>F144+F148</f>
        <v>237.4</v>
      </c>
    </row>
    <row r="144" spans="1:6" ht="45">
      <c r="A144" s="66" t="s">
        <v>253</v>
      </c>
      <c r="B144" s="71" t="s">
        <v>56</v>
      </c>
      <c r="C144" s="71" t="s">
        <v>244</v>
      </c>
      <c r="D144" s="66" t="s">
        <v>254</v>
      </c>
      <c r="E144" s="66"/>
      <c r="F144" s="83">
        <f>F145</f>
        <v>141.4</v>
      </c>
    </row>
    <row r="145" spans="1:6" ht="30">
      <c r="A145" s="66" t="s">
        <v>255</v>
      </c>
      <c r="B145" s="71" t="s">
        <v>56</v>
      </c>
      <c r="C145" s="71" t="s">
        <v>244</v>
      </c>
      <c r="D145" s="66" t="s">
        <v>256</v>
      </c>
      <c r="E145" s="66"/>
      <c r="F145" s="83">
        <f>F146</f>
        <v>141.4</v>
      </c>
    </row>
    <row r="146" spans="1:6" ht="30">
      <c r="A146" s="66" t="s">
        <v>129</v>
      </c>
      <c r="B146" s="71" t="s">
        <v>56</v>
      </c>
      <c r="C146" s="71" t="s">
        <v>244</v>
      </c>
      <c r="D146" s="66" t="s">
        <v>256</v>
      </c>
      <c r="E146" s="66">
        <v>200</v>
      </c>
      <c r="F146" s="83">
        <f>F147</f>
        <v>141.4</v>
      </c>
    </row>
    <row r="147" spans="1:6" ht="45">
      <c r="A147" s="66" t="s">
        <v>130</v>
      </c>
      <c r="B147" s="71" t="s">
        <v>56</v>
      </c>
      <c r="C147" s="71" t="s">
        <v>244</v>
      </c>
      <c r="D147" s="66" t="s">
        <v>256</v>
      </c>
      <c r="E147" s="66">
        <v>240</v>
      </c>
      <c r="F147" s="83">
        <v>141.4</v>
      </c>
    </row>
    <row r="148" spans="1:6" ht="30">
      <c r="A148" s="66" t="s">
        <v>255</v>
      </c>
      <c r="B148" s="71" t="s">
        <v>56</v>
      </c>
      <c r="C148" s="71" t="s">
        <v>244</v>
      </c>
      <c r="D148" s="66" t="s">
        <v>300</v>
      </c>
      <c r="E148" s="66"/>
      <c r="F148" s="83">
        <f>F149</f>
        <v>96</v>
      </c>
    </row>
    <row r="149" spans="1:6" ht="30">
      <c r="A149" s="66" t="s">
        <v>129</v>
      </c>
      <c r="B149" s="71" t="s">
        <v>56</v>
      </c>
      <c r="C149" s="71" t="s">
        <v>244</v>
      </c>
      <c r="D149" s="66" t="s">
        <v>300</v>
      </c>
      <c r="E149" s="66">
        <v>200</v>
      </c>
      <c r="F149" s="83">
        <f>F150</f>
        <v>96</v>
      </c>
    </row>
    <row r="150" spans="1:6" ht="45">
      <c r="A150" s="66" t="s">
        <v>130</v>
      </c>
      <c r="B150" s="71" t="s">
        <v>56</v>
      </c>
      <c r="C150" s="71" t="s">
        <v>244</v>
      </c>
      <c r="D150" s="66" t="s">
        <v>300</v>
      </c>
      <c r="E150" s="66">
        <v>240</v>
      </c>
      <c r="F150" s="83">
        <v>96</v>
      </c>
    </row>
    <row r="151" spans="1:6" s="51" customFormat="1" ht="18" customHeight="1">
      <c r="A151" s="67" t="s">
        <v>75</v>
      </c>
      <c r="B151" s="67" t="s">
        <v>71</v>
      </c>
      <c r="C151" s="67" t="s">
        <v>51</v>
      </c>
      <c r="D151" s="67"/>
      <c r="E151" s="67"/>
      <c r="F151" s="84">
        <f>F152+F166+F161</f>
        <v>21788.2</v>
      </c>
    </row>
    <row r="152" spans="1:6" ht="18" customHeight="1">
      <c r="A152" s="67" t="s">
        <v>76</v>
      </c>
      <c r="B152" s="67" t="s">
        <v>71</v>
      </c>
      <c r="C152" s="67" t="s">
        <v>50</v>
      </c>
      <c r="D152" s="67"/>
      <c r="E152" s="67"/>
      <c r="F152" s="84">
        <f>F153</f>
        <v>426.2</v>
      </c>
    </row>
    <row r="153" spans="1:6" ht="87" customHeight="1">
      <c r="A153" s="66" t="s">
        <v>215</v>
      </c>
      <c r="B153" s="69" t="s">
        <v>71</v>
      </c>
      <c r="C153" s="69" t="s">
        <v>50</v>
      </c>
      <c r="D153" s="66" t="s">
        <v>134</v>
      </c>
      <c r="E153" s="66"/>
      <c r="F153" s="83">
        <f>F154+F158</f>
        <v>426.2</v>
      </c>
    </row>
    <row r="154" spans="1:6" ht="75">
      <c r="A154" s="66" t="s">
        <v>158</v>
      </c>
      <c r="B154" s="69" t="s">
        <v>71</v>
      </c>
      <c r="C154" s="69" t="s">
        <v>50</v>
      </c>
      <c r="D154" s="66" t="s">
        <v>159</v>
      </c>
      <c r="E154" s="66"/>
      <c r="F154" s="83">
        <f>F155</f>
        <v>426.2</v>
      </c>
    </row>
    <row r="155" spans="1:6" ht="30">
      <c r="A155" s="66" t="s">
        <v>160</v>
      </c>
      <c r="B155" s="69" t="s">
        <v>71</v>
      </c>
      <c r="C155" s="69" t="s">
        <v>50</v>
      </c>
      <c r="D155" s="66" t="s">
        <v>161</v>
      </c>
      <c r="E155" s="66">
        <v>200</v>
      </c>
      <c r="F155" s="83">
        <f>F156</f>
        <v>426.2</v>
      </c>
    </row>
    <row r="156" spans="1:6" ht="45">
      <c r="A156" s="66" t="s">
        <v>130</v>
      </c>
      <c r="B156" s="69" t="s">
        <v>71</v>
      </c>
      <c r="C156" s="69" t="s">
        <v>50</v>
      </c>
      <c r="D156" s="66" t="s">
        <v>161</v>
      </c>
      <c r="E156" s="66">
        <v>240</v>
      </c>
      <c r="F156" s="83">
        <v>426.2</v>
      </c>
    </row>
    <row r="157" spans="1:6" ht="55.5" customHeight="1">
      <c r="A157" s="94" t="s">
        <v>226</v>
      </c>
      <c r="B157" s="91" t="s">
        <v>71</v>
      </c>
      <c r="C157" s="91" t="s">
        <v>50</v>
      </c>
      <c r="D157" s="93" t="s">
        <v>239</v>
      </c>
      <c r="E157" s="66"/>
      <c r="F157" s="83">
        <f>F158</f>
        <v>0</v>
      </c>
    </row>
    <row r="158" spans="1:6" ht="18" customHeight="1">
      <c r="A158" s="92" t="s">
        <v>225</v>
      </c>
      <c r="B158" s="91" t="s">
        <v>71</v>
      </c>
      <c r="C158" s="91" t="s">
        <v>50</v>
      </c>
      <c r="D158" s="93" t="s">
        <v>227</v>
      </c>
      <c r="E158" s="66"/>
      <c r="F158" s="83">
        <f>F159</f>
        <v>0</v>
      </c>
    </row>
    <row r="159" spans="1:6" ht="30">
      <c r="A159" s="66" t="s">
        <v>160</v>
      </c>
      <c r="B159" s="69" t="s">
        <v>71</v>
      </c>
      <c r="C159" s="69" t="s">
        <v>50</v>
      </c>
      <c r="D159" s="93" t="s">
        <v>227</v>
      </c>
      <c r="E159" s="66">
        <v>200</v>
      </c>
      <c r="F159" s="83">
        <f>F160</f>
        <v>0</v>
      </c>
    </row>
    <row r="160" spans="1:6" ht="35.25" customHeight="1">
      <c r="A160" s="66" t="s">
        <v>130</v>
      </c>
      <c r="B160" s="69" t="s">
        <v>71</v>
      </c>
      <c r="C160" s="69" t="s">
        <v>50</v>
      </c>
      <c r="D160" s="93" t="s">
        <v>227</v>
      </c>
      <c r="E160" s="66">
        <v>240</v>
      </c>
      <c r="F160" s="83"/>
    </row>
    <row r="161" spans="1:6" ht="15.75">
      <c r="A161" s="68" t="s">
        <v>242</v>
      </c>
      <c r="B161" s="67" t="s">
        <v>71</v>
      </c>
      <c r="C161" s="67" t="s">
        <v>53</v>
      </c>
      <c r="D161" s="68"/>
      <c r="E161" s="68"/>
      <c r="F161" s="84">
        <f>F162</f>
        <v>300</v>
      </c>
    </row>
    <row r="162" spans="1:6" ht="15">
      <c r="A162" s="66" t="s">
        <v>93</v>
      </c>
      <c r="B162" s="69" t="s">
        <v>71</v>
      </c>
      <c r="C162" s="69" t="s">
        <v>53</v>
      </c>
      <c r="D162" s="69" t="s">
        <v>94</v>
      </c>
      <c r="E162" s="66"/>
      <c r="F162" s="83">
        <f>F163</f>
        <v>300</v>
      </c>
    </row>
    <row r="163" spans="1:6" ht="30">
      <c r="A163" s="66" t="s">
        <v>250</v>
      </c>
      <c r="B163" s="69" t="s">
        <v>71</v>
      </c>
      <c r="C163" s="69" t="s">
        <v>53</v>
      </c>
      <c r="D163" s="66" t="s">
        <v>251</v>
      </c>
      <c r="E163" s="66"/>
      <c r="F163" s="83">
        <f>F164</f>
        <v>300</v>
      </c>
    </row>
    <row r="164" spans="1:6" ht="30">
      <c r="A164" s="66" t="s">
        <v>160</v>
      </c>
      <c r="B164" s="69" t="s">
        <v>71</v>
      </c>
      <c r="C164" s="69" t="s">
        <v>53</v>
      </c>
      <c r="D164" s="66" t="s">
        <v>251</v>
      </c>
      <c r="E164" s="66">
        <v>200</v>
      </c>
      <c r="F164" s="83">
        <f>F165</f>
        <v>300</v>
      </c>
    </row>
    <row r="165" spans="1:6" ht="45">
      <c r="A165" s="66" t="s">
        <v>130</v>
      </c>
      <c r="B165" s="69" t="s">
        <v>71</v>
      </c>
      <c r="C165" s="69" t="s">
        <v>53</v>
      </c>
      <c r="D165" s="66" t="s">
        <v>251</v>
      </c>
      <c r="E165" s="101">
        <v>240</v>
      </c>
      <c r="F165" s="83">
        <v>300</v>
      </c>
    </row>
    <row r="166" spans="1:6" ht="15.75">
      <c r="A166" s="68" t="s">
        <v>77</v>
      </c>
      <c r="B166" s="72" t="s">
        <v>71</v>
      </c>
      <c r="C166" s="72" t="s">
        <v>54</v>
      </c>
      <c r="D166" s="68"/>
      <c r="E166" s="68"/>
      <c r="F166" s="84">
        <f>F167</f>
        <v>21062</v>
      </c>
    </row>
    <row r="167" spans="1:6" s="43" customFormat="1" ht="49.5" customHeight="1">
      <c r="A167" s="66" t="s">
        <v>216</v>
      </c>
      <c r="B167" s="71" t="s">
        <v>71</v>
      </c>
      <c r="C167" s="71" t="s">
        <v>54</v>
      </c>
      <c r="D167" s="66" t="s">
        <v>162</v>
      </c>
      <c r="E167" s="66"/>
      <c r="F167" s="83">
        <f>F168</f>
        <v>21062</v>
      </c>
    </row>
    <row r="168" spans="1:6" ht="45">
      <c r="A168" s="66" t="s">
        <v>163</v>
      </c>
      <c r="B168" s="71" t="s">
        <v>71</v>
      </c>
      <c r="C168" s="71" t="s">
        <v>54</v>
      </c>
      <c r="D168" s="87" t="s">
        <v>164</v>
      </c>
      <c r="E168" s="66"/>
      <c r="F168" s="83">
        <f>F169+F172+F175</f>
        <v>21062</v>
      </c>
    </row>
    <row r="169" spans="1:6" ht="33">
      <c r="A169" s="86" t="s">
        <v>201</v>
      </c>
      <c r="B169" s="71" t="s">
        <v>71</v>
      </c>
      <c r="C169" s="71" t="s">
        <v>54</v>
      </c>
      <c r="D169" s="87" t="s">
        <v>165</v>
      </c>
      <c r="E169" s="66"/>
      <c r="F169" s="83">
        <f>F170</f>
        <v>19460.2</v>
      </c>
    </row>
    <row r="170" spans="1:6" s="49" customFormat="1" ht="30">
      <c r="A170" s="66" t="s">
        <v>129</v>
      </c>
      <c r="B170" s="71" t="s">
        <v>71</v>
      </c>
      <c r="C170" s="71" t="s">
        <v>54</v>
      </c>
      <c r="D170" s="87" t="s">
        <v>165</v>
      </c>
      <c r="E170" s="66">
        <v>200</v>
      </c>
      <c r="F170" s="83">
        <f>F171</f>
        <v>19460.2</v>
      </c>
    </row>
    <row r="171" spans="1:6" ht="45">
      <c r="A171" s="66" t="s">
        <v>130</v>
      </c>
      <c r="B171" s="71" t="s">
        <v>71</v>
      </c>
      <c r="C171" s="71" t="s">
        <v>54</v>
      </c>
      <c r="D171" s="87" t="s">
        <v>165</v>
      </c>
      <c r="E171" s="66">
        <v>240</v>
      </c>
      <c r="F171" s="83">
        <v>19460.2</v>
      </c>
    </row>
    <row r="172" spans="1:6" ht="33.75" customHeight="1">
      <c r="A172" s="98" t="s">
        <v>231</v>
      </c>
      <c r="B172" s="71" t="s">
        <v>71</v>
      </c>
      <c r="C172" s="71" t="s">
        <v>54</v>
      </c>
      <c r="D172" s="66" t="s">
        <v>202</v>
      </c>
      <c r="E172" s="66"/>
      <c r="F172" s="83">
        <f>F173</f>
        <v>989</v>
      </c>
    </row>
    <row r="173" spans="1:6" ht="15" customHeight="1">
      <c r="A173" s="66" t="s">
        <v>129</v>
      </c>
      <c r="B173" s="71" t="s">
        <v>71</v>
      </c>
      <c r="C173" s="71" t="s">
        <v>54</v>
      </c>
      <c r="D173" s="66" t="s">
        <v>202</v>
      </c>
      <c r="E173" s="66">
        <v>200</v>
      </c>
      <c r="F173" s="83">
        <f>F174</f>
        <v>989</v>
      </c>
    </row>
    <row r="174" spans="1:6" ht="15" customHeight="1">
      <c r="A174" s="66" t="s">
        <v>130</v>
      </c>
      <c r="B174" s="71" t="s">
        <v>71</v>
      </c>
      <c r="C174" s="71" t="s">
        <v>54</v>
      </c>
      <c r="D174" s="66" t="s">
        <v>202</v>
      </c>
      <c r="E174" s="66">
        <v>240</v>
      </c>
      <c r="F174" s="83">
        <v>989</v>
      </c>
    </row>
    <row r="175" spans="1:6" ht="79.5" customHeight="1">
      <c r="A175" s="66" t="s">
        <v>237</v>
      </c>
      <c r="B175" s="71" t="s">
        <v>71</v>
      </c>
      <c r="C175" s="71" t="s">
        <v>54</v>
      </c>
      <c r="D175" s="66" t="s">
        <v>238</v>
      </c>
      <c r="E175" s="66"/>
      <c r="F175" s="83">
        <f>F176</f>
        <v>612.8</v>
      </c>
    </row>
    <row r="176" spans="1:6" ht="40.5" customHeight="1">
      <c r="A176" s="66" t="s">
        <v>236</v>
      </c>
      <c r="B176" s="71" t="s">
        <v>71</v>
      </c>
      <c r="C176" s="71" t="s">
        <v>54</v>
      </c>
      <c r="D176" s="97" t="s">
        <v>235</v>
      </c>
      <c r="E176" s="66"/>
      <c r="F176" s="83">
        <f>F177</f>
        <v>612.8</v>
      </c>
    </row>
    <row r="177" spans="1:6" ht="15" customHeight="1">
      <c r="A177" s="66" t="s">
        <v>129</v>
      </c>
      <c r="B177" s="71" t="s">
        <v>71</v>
      </c>
      <c r="C177" s="71" t="s">
        <v>54</v>
      </c>
      <c r="D177" s="97" t="s">
        <v>235</v>
      </c>
      <c r="E177" s="66">
        <v>200</v>
      </c>
      <c r="F177" s="83">
        <f>F178</f>
        <v>612.8</v>
      </c>
    </row>
    <row r="178" spans="1:6" ht="15" customHeight="1">
      <c r="A178" s="66" t="s">
        <v>130</v>
      </c>
      <c r="B178" s="71" t="s">
        <v>71</v>
      </c>
      <c r="C178" s="71" t="s">
        <v>54</v>
      </c>
      <c r="D178" s="97" t="s">
        <v>235</v>
      </c>
      <c r="E178" s="66">
        <v>240</v>
      </c>
      <c r="F178" s="83">
        <v>612.8</v>
      </c>
    </row>
    <row r="179" spans="1:6" ht="15" customHeight="1">
      <c r="A179" s="68" t="s">
        <v>166</v>
      </c>
      <c r="B179" s="72" t="s">
        <v>72</v>
      </c>
      <c r="C179" s="72" t="s">
        <v>51</v>
      </c>
      <c r="D179" s="68"/>
      <c r="E179" s="68"/>
      <c r="F179" s="84">
        <f aca="true" t="shared" si="0" ref="F179:F184">F180</f>
        <v>161</v>
      </c>
    </row>
    <row r="180" spans="1:6" ht="15" customHeight="1">
      <c r="A180" s="66" t="s">
        <v>79</v>
      </c>
      <c r="B180" s="71" t="s">
        <v>72</v>
      </c>
      <c r="C180" s="71" t="s">
        <v>72</v>
      </c>
      <c r="D180" s="66"/>
      <c r="E180" s="66"/>
      <c r="F180" s="83">
        <f t="shared" si="0"/>
        <v>161</v>
      </c>
    </row>
    <row r="181" spans="1:6" ht="60">
      <c r="A181" s="66" t="s">
        <v>217</v>
      </c>
      <c r="B181" s="71" t="s">
        <v>72</v>
      </c>
      <c r="C181" s="71" t="s">
        <v>72</v>
      </c>
      <c r="D181" s="66" t="s">
        <v>167</v>
      </c>
      <c r="E181" s="66"/>
      <c r="F181" s="83">
        <f t="shared" si="0"/>
        <v>161</v>
      </c>
    </row>
    <row r="182" spans="1:6" ht="75">
      <c r="A182" s="66" t="s">
        <v>168</v>
      </c>
      <c r="B182" s="71" t="s">
        <v>72</v>
      </c>
      <c r="C182" s="71" t="s">
        <v>72</v>
      </c>
      <c r="D182" s="66" t="s">
        <v>169</v>
      </c>
      <c r="E182" s="66"/>
      <c r="F182" s="83">
        <f t="shared" si="0"/>
        <v>161</v>
      </c>
    </row>
    <row r="183" spans="1:6" ht="75">
      <c r="A183" s="66" t="s">
        <v>131</v>
      </c>
      <c r="B183" s="71" t="s">
        <v>72</v>
      </c>
      <c r="C183" s="71" t="s">
        <v>72</v>
      </c>
      <c r="D183" s="66" t="s">
        <v>170</v>
      </c>
      <c r="E183" s="66"/>
      <c r="F183" s="83">
        <f t="shared" si="0"/>
        <v>161</v>
      </c>
    </row>
    <row r="184" spans="1:6" ht="15">
      <c r="A184" s="66" t="s">
        <v>99</v>
      </c>
      <c r="B184" s="71" t="s">
        <v>72</v>
      </c>
      <c r="C184" s="71" t="s">
        <v>72</v>
      </c>
      <c r="D184" s="66" t="s">
        <v>170</v>
      </c>
      <c r="E184" s="66">
        <v>500</v>
      </c>
      <c r="F184" s="83">
        <f t="shared" si="0"/>
        <v>161</v>
      </c>
    </row>
    <row r="185" spans="1:6" ht="15">
      <c r="A185" s="66" t="s">
        <v>41</v>
      </c>
      <c r="B185" s="71" t="s">
        <v>72</v>
      </c>
      <c r="C185" s="71" t="s">
        <v>72</v>
      </c>
      <c r="D185" s="66" t="s">
        <v>170</v>
      </c>
      <c r="E185" s="66">
        <v>540</v>
      </c>
      <c r="F185" s="83">
        <v>161</v>
      </c>
    </row>
    <row r="186" spans="1:6" ht="15.75">
      <c r="A186" s="68" t="s">
        <v>171</v>
      </c>
      <c r="B186" s="72" t="s">
        <v>81</v>
      </c>
      <c r="C186" s="72" t="s">
        <v>51</v>
      </c>
      <c r="D186" s="68"/>
      <c r="E186" s="68"/>
      <c r="F186" s="84">
        <f>F187</f>
        <v>2313</v>
      </c>
    </row>
    <row r="187" spans="1:6" ht="15">
      <c r="A187" s="66" t="s">
        <v>82</v>
      </c>
      <c r="B187" s="71" t="s">
        <v>81</v>
      </c>
      <c r="C187" s="71" t="s">
        <v>50</v>
      </c>
      <c r="D187" s="66"/>
      <c r="E187" s="66"/>
      <c r="F187" s="83">
        <f>F188</f>
        <v>2313</v>
      </c>
    </row>
    <row r="188" spans="1:6" ht="15">
      <c r="A188" s="66" t="s">
        <v>93</v>
      </c>
      <c r="B188" s="99" t="s">
        <v>81</v>
      </c>
      <c r="C188" s="99" t="s">
        <v>50</v>
      </c>
      <c r="D188" s="91" t="s">
        <v>94</v>
      </c>
      <c r="E188" s="66"/>
      <c r="F188" s="83">
        <f>F189</f>
        <v>2313</v>
      </c>
    </row>
    <row r="189" spans="1:6" ht="75">
      <c r="A189" s="66" t="s">
        <v>131</v>
      </c>
      <c r="B189" s="71" t="s">
        <v>81</v>
      </c>
      <c r="C189" s="71" t="s">
        <v>50</v>
      </c>
      <c r="D189" s="66" t="s">
        <v>132</v>
      </c>
      <c r="E189" s="66"/>
      <c r="F189" s="83">
        <f>F190</f>
        <v>2313</v>
      </c>
    </row>
    <row r="190" spans="1:6" ht="15">
      <c r="A190" s="66" t="s">
        <v>99</v>
      </c>
      <c r="B190" s="71" t="s">
        <v>81</v>
      </c>
      <c r="C190" s="71" t="s">
        <v>50</v>
      </c>
      <c r="D190" s="66" t="s">
        <v>132</v>
      </c>
      <c r="E190" s="66">
        <v>500</v>
      </c>
      <c r="F190" s="83">
        <f>F191</f>
        <v>2313</v>
      </c>
    </row>
    <row r="191" spans="1:6" ht="15">
      <c r="A191" s="66" t="s">
        <v>41</v>
      </c>
      <c r="B191" s="71" t="s">
        <v>81</v>
      </c>
      <c r="C191" s="71" t="s">
        <v>50</v>
      </c>
      <c r="D191" s="66" t="s">
        <v>132</v>
      </c>
      <c r="E191" s="66">
        <v>540</v>
      </c>
      <c r="F191" s="83">
        <v>2313</v>
      </c>
    </row>
    <row r="192" spans="1:6" ht="15.75">
      <c r="A192" s="68" t="s">
        <v>172</v>
      </c>
      <c r="B192" s="72" t="s">
        <v>67</v>
      </c>
      <c r="C192" s="72" t="s">
        <v>51</v>
      </c>
      <c r="D192" s="68"/>
      <c r="E192" s="68"/>
      <c r="F192" s="84">
        <f>F193+F199</f>
        <v>397.70000000000005</v>
      </c>
    </row>
    <row r="193" spans="1:6" ht="15.75">
      <c r="A193" s="68" t="s">
        <v>84</v>
      </c>
      <c r="B193" s="72">
        <v>10</v>
      </c>
      <c r="C193" s="72" t="s">
        <v>50</v>
      </c>
      <c r="D193" s="68"/>
      <c r="E193" s="68"/>
      <c r="F193" s="84">
        <f>F194</f>
        <v>198.4</v>
      </c>
    </row>
    <row r="194" spans="1:6" s="61" customFormat="1" ht="60">
      <c r="A194" s="66" t="s">
        <v>211</v>
      </c>
      <c r="B194" s="71">
        <v>10</v>
      </c>
      <c r="C194" s="71" t="s">
        <v>50</v>
      </c>
      <c r="D194" s="66" t="s">
        <v>124</v>
      </c>
      <c r="E194" s="66"/>
      <c r="F194" s="83">
        <f>F195</f>
        <v>198.4</v>
      </c>
    </row>
    <row r="195" spans="1:6" s="61" customFormat="1" ht="45">
      <c r="A195" s="85" t="s">
        <v>232</v>
      </c>
      <c r="B195" s="71">
        <v>10</v>
      </c>
      <c r="C195" s="71" t="s">
        <v>50</v>
      </c>
      <c r="D195" s="66" t="s">
        <v>173</v>
      </c>
      <c r="E195" s="66"/>
      <c r="F195" s="83">
        <f>F196</f>
        <v>198.4</v>
      </c>
    </row>
    <row r="196" spans="1:6" ht="30">
      <c r="A196" s="66" t="s">
        <v>98</v>
      </c>
      <c r="B196" s="71">
        <v>10</v>
      </c>
      <c r="C196" s="71" t="s">
        <v>50</v>
      </c>
      <c r="D196" s="66" t="s">
        <v>173</v>
      </c>
      <c r="E196" s="66">
        <v>300</v>
      </c>
      <c r="F196" s="83">
        <f>F197</f>
        <v>198.4</v>
      </c>
    </row>
    <row r="197" spans="1:6" ht="30">
      <c r="A197" s="85" t="s">
        <v>233</v>
      </c>
      <c r="B197" s="71">
        <v>10</v>
      </c>
      <c r="C197" s="71" t="s">
        <v>50</v>
      </c>
      <c r="D197" s="66" t="s">
        <v>173</v>
      </c>
      <c r="E197" s="66">
        <v>310</v>
      </c>
      <c r="F197" s="83">
        <v>198.4</v>
      </c>
    </row>
    <row r="198" spans="1:6" ht="16.5">
      <c r="A198" s="187" t="s">
        <v>265</v>
      </c>
      <c r="B198" s="104">
        <v>10</v>
      </c>
      <c r="C198" s="105" t="s">
        <v>54</v>
      </c>
      <c r="D198" s="68"/>
      <c r="E198" s="68"/>
      <c r="F198" s="84">
        <f>F199</f>
        <v>199.3</v>
      </c>
    </row>
    <row r="199" spans="1:6" ht="60">
      <c r="A199" s="89" t="s">
        <v>325</v>
      </c>
      <c r="B199" s="87">
        <v>10</v>
      </c>
      <c r="C199" s="107" t="s">
        <v>54</v>
      </c>
      <c r="D199" s="186" t="s">
        <v>124</v>
      </c>
      <c r="E199" s="106"/>
      <c r="F199" s="83">
        <f>F200</f>
        <v>199.3</v>
      </c>
    </row>
    <row r="200" spans="1:6" ht="30">
      <c r="A200" s="89" t="s">
        <v>266</v>
      </c>
      <c r="B200" s="87">
        <v>10</v>
      </c>
      <c r="C200" s="107" t="s">
        <v>54</v>
      </c>
      <c r="D200" s="186" t="s">
        <v>267</v>
      </c>
      <c r="E200" s="108"/>
      <c r="F200" s="83">
        <f>F201</f>
        <v>199.3</v>
      </c>
    </row>
    <row r="201" spans="1:6" ht="30">
      <c r="A201" s="109" t="s">
        <v>129</v>
      </c>
      <c r="B201" s="87">
        <v>10</v>
      </c>
      <c r="C201" s="107" t="s">
        <v>54</v>
      </c>
      <c r="D201" s="186" t="s">
        <v>267</v>
      </c>
      <c r="E201" s="89">
        <v>200</v>
      </c>
      <c r="F201" s="83">
        <f>F202</f>
        <v>199.3</v>
      </c>
    </row>
    <row r="202" spans="1:6" ht="45">
      <c r="A202" s="89" t="s">
        <v>130</v>
      </c>
      <c r="B202" s="87">
        <v>10</v>
      </c>
      <c r="C202" s="107" t="s">
        <v>54</v>
      </c>
      <c r="D202" s="186" t="s">
        <v>267</v>
      </c>
      <c r="E202" s="89">
        <v>240</v>
      </c>
      <c r="F202" s="83">
        <v>199.3</v>
      </c>
    </row>
    <row r="203" spans="1:6" ht="15.75">
      <c r="A203" s="68" t="s">
        <v>174</v>
      </c>
      <c r="B203" s="72">
        <v>11</v>
      </c>
      <c r="C203" s="72" t="s">
        <v>51</v>
      </c>
      <c r="D203" s="68"/>
      <c r="E203" s="68"/>
      <c r="F203" s="84">
        <f>F204</f>
        <v>2966</v>
      </c>
    </row>
    <row r="204" spans="1:6" ht="15.75">
      <c r="A204" s="68" t="s">
        <v>111</v>
      </c>
      <c r="B204" s="72">
        <v>11</v>
      </c>
      <c r="C204" s="72" t="s">
        <v>53</v>
      </c>
      <c r="D204" s="68"/>
      <c r="E204" s="68"/>
      <c r="F204" s="84">
        <f>F206</f>
        <v>2966</v>
      </c>
    </row>
    <row r="205" spans="1:6" ht="15.75">
      <c r="A205" s="66" t="s">
        <v>93</v>
      </c>
      <c r="B205" s="99">
        <v>11</v>
      </c>
      <c r="C205" s="99" t="s">
        <v>53</v>
      </c>
      <c r="D205" s="91" t="s">
        <v>94</v>
      </c>
      <c r="E205" s="68"/>
      <c r="F205" s="84">
        <f>F206</f>
        <v>2966</v>
      </c>
    </row>
    <row r="206" spans="1:6" ht="75">
      <c r="A206" s="66" t="s">
        <v>131</v>
      </c>
      <c r="B206" s="71">
        <v>11</v>
      </c>
      <c r="C206" s="71" t="s">
        <v>53</v>
      </c>
      <c r="D206" s="66" t="s">
        <v>132</v>
      </c>
      <c r="E206" s="66"/>
      <c r="F206" s="83">
        <f>F207</f>
        <v>2966</v>
      </c>
    </row>
    <row r="207" spans="1:6" ht="15">
      <c r="A207" s="66" t="s">
        <v>99</v>
      </c>
      <c r="B207" s="71">
        <v>11</v>
      </c>
      <c r="C207" s="71" t="s">
        <v>53</v>
      </c>
      <c r="D207" s="66" t="s">
        <v>132</v>
      </c>
      <c r="E207" s="66">
        <v>500</v>
      </c>
      <c r="F207" s="83">
        <f>F208</f>
        <v>2966</v>
      </c>
    </row>
    <row r="208" spans="1:6" ht="15">
      <c r="A208" s="66" t="s">
        <v>41</v>
      </c>
      <c r="B208" s="71">
        <v>11</v>
      </c>
      <c r="C208" s="71" t="s">
        <v>53</v>
      </c>
      <c r="D208" s="66" t="s">
        <v>132</v>
      </c>
      <c r="E208" s="66">
        <v>540</v>
      </c>
      <c r="F208" s="83">
        <v>2966</v>
      </c>
    </row>
    <row r="209" spans="1:6" ht="15.75">
      <c r="A209" s="68" t="s">
        <v>175</v>
      </c>
      <c r="B209" s="68"/>
      <c r="C209" s="68"/>
      <c r="D209" s="68"/>
      <c r="E209" s="68"/>
      <c r="F209" s="84">
        <f>F13+F81+F92+F117+F151+F179+F186+F192+F203</f>
        <v>71964.55</v>
      </c>
    </row>
  </sheetData>
  <sheetProtection selectLockedCells="1" selectUnlockedCells="1"/>
  <autoFilter ref="A12:G209"/>
  <mergeCells count="6">
    <mergeCell ref="A1:F1"/>
    <mergeCell ref="A5:F5"/>
    <mergeCell ref="A6:F6"/>
    <mergeCell ref="A7:F7"/>
    <mergeCell ref="A8:F8"/>
    <mergeCell ref="A9:F9"/>
  </mergeCells>
  <printOptions/>
  <pageMargins left="0.7874015748031497" right="0.1968503937007874" top="0.6692913385826772" bottom="0.5905511811023623" header="0.3937007874015748" footer="0.5118110236220472"/>
  <pageSetup horizontalDpi="300" verticalDpi="300" orientation="portrait" paperSize="9" scale="85" r:id="rId2"/>
  <headerFooter differentFirst="1" alignWithMargins="0">
    <oddHeader>&amp;CСтраница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="80" zoomScaleNormal="80" zoomScalePageLayoutView="0" workbookViewId="0" topLeftCell="A15">
      <selection activeCell="D15" sqref="D15"/>
    </sheetView>
  </sheetViews>
  <sheetFormatPr defaultColWidth="9.140625" defaultRowHeight="12.75"/>
  <cols>
    <col min="1" max="1" width="11.00390625" style="0" customWidth="1"/>
    <col min="2" max="2" width="37.00390625" style="0" customWidth="1"/>
    <col min="3" max="3" width="36.00390625" style="0" customWidth="1"/>
    <col min="4" max="4" width="27.421875" style="0" customWidth="1"/>
  </cols>
  <sheetData>
    <row r="1" spans="1:4" ht="12.75">
      <c r="A1" s="110"/>
      <c r="B1" s="111"/>
      <c r="C1" s="110"/>
      <c r="D1" s="112"/>
    </row>
    <row r="2" spans="1:4" ht="12.75">
      <c r="A2" s="110"/>
      <c r="B2" s="111"/>
      <c r="C2" s="110"/>
      <c r="D2" s="112"/>
    </row>
    <row r="3" spans="1:4" ht="12.75">
      <c r="A3" s="110"/>
      <c r="B3" s="111"/>
      <c r="C3" s="110"/>
      <c r="D3" s="112"/>
    </row>
    <row r="4" spans="1:4" ht="12.75">
      <c r="A4" s="110"/>
      <c r="B4" s="111"/>
      <c r="C4" s="110"/>
      <c r="D4" s="112"/>
    </row>
    <row r="5" spans="1:4" ht="12.75">
      <c r="A5" s="110"/>
      <c r="B5" s="111"/>
      <c r="C5" s="110"/>
      <c r="D5" s="112"/>
    </row>
    <row r="6" spans="1:4" ht="15.75">
      <c r="A6" s="200" t="s">
        <v>268</v>
      </c>
      <c r="B6" s="200"/>
      <c r="C6" s="200"/>
      <c r="D6" s="200"/>
    </row>
    <row r="7" spans="1:4" ht="15.75">
      <c r="A7" s="200" t="s">
        <v>269</v>
      </c>
      <c r="B7" s="200"/>
      <c r="C7" s="200"/>
      <c r="D7" s="200"/>
    </row>
    <row r="8" spans="1:4" ht="15.75">
      <c r="A8" s="203" t="s">
        <v>270</v>
      </c>
      <c r="B8" s="203"/>
      <c r="C8" s="203"/>
      <c r="D8" s="203"/>
    </row>
    <row r="9" spans="1:4" ht="54.75" customHeight="1">
      <c r="A9" s="19" t="s">
        <v>271</v>
      </c>
      <c r="B9" s="113" t="s">
        <v>272</v>
      </c>
      <c r="C9" s="114" t="s">
        <v>273</v>
      </c>
      <c r="D9" s="115" t="s">
        <v>274</v>
      </c>
    </row>
    <row r="10" spans="1:4" ht="31.5" customHeight="1">
      <c r="A10" s="116"/>
      <c r="B10" s="117" t="s">
        <v>275</v>
      </c>
      <c r="C10" s="116"/>
      <c r="D10" s="118">
        <f>D11+D12+D13+D14+D15+D16+D17</f>
        <v>65011.049999999996</v>
      </c>
    </row>
    <row r="11" spans="1:4" ht="78.75" customHeight="1">
      <c r="A11" s="119" t="s">
        <v>276</v>
      </c>
      <c r="B11" s="66" t="s">
        <v>277</v>
      </c>
      <c r="C11" s="66" t="s">
        <v>184</v>
      </c>
      <c r="D11" s="120">
        <f>'Приложение 5'!F15+'Приложение 5'!F26+'Приложение 5'!F49+'Приложение 5'!F194+'Приложение 5'!F199</f>
        <v>23232.5</v>
      </c>
    </row>
    <row r="12" spans="1:4" ht="110.25" customHeight="1">
      <c r="A12" s="119" t="s">
        <v>278</v>
      </c>
      <c r="B12" s="121" t="s">
        <v>279</v>
      </c>
      <c r="C12" s="66" t="s">
        <v>184</v>
      </c>
      <c r="D12" s="120">
        <f>'Приложение 5'!F56+'Приложение 5'!F143+'Приложение 5'!F153</f>
        <v>3391.1</v>
      </c>
    </row>
    <row r="13" spans="1:4" ht="105" customHeight="1">
      <c r="A13" s="119" t="s">
        <v>280</v>
      </c>
      <c r="B13" s="66" t="s">
        <v>281</v>
      </c>
      <c r="C13" s="66" t="s">
        <v>184</v>
      </c>
      <c r="D13" s="120">
        <f>'Приложение 5'!F81</f>
        <v>2205.6</v>
      </c>
    </row>
    <row r="14" spans="1:4" ht="89.25" customHeight="1">
      <c r="A14" s="119" t="s">
        <v>282</v>
      </c>
      <c r="B14" s="66" t="s">
        <v>283</v>
      </c>
      <c r="C14" s="66" t="s">
        <v>184</v>
      </c>
      <c r="D14" s="120">
        <f>'Приложение 5'!F94+'Приложение 5'!F112</f>
        <v>963.15</v>
      </c>
    </row>
    <row r="15" spans="1:4" ht="87" customHeight="1">
      <c r="A15" s="122" t="s">
        <v>284</v>
      </c>
      <c r="B15" s="66" t="s">
        <v>285</v>
      </c>
      <c r="C15" s="66" t="s">
        <v>184</v>
      </c>
      <c r="D15" s="123">
        <f>'Приложение 5'!F129</f>
        <v>10983.1</v>
      </c>
    </row>
    <row r="16" spans="1:4" ht="84.75" customHeight="1">
      <c r="A16" s="122" t="s">
        <v>286</v>
      </c>
      <c r="B16" s="66" t="s">
        <v>287</v>
      </c>
      <c r="C16" s="66" t="s">
        <v>184</v>
      </c>
      <c r="D16" s="123">
        <f>'Приложение 5'!F167+'Приложение 5'!F71</f>
        <v>21172</v>
      </c>
    </row>
    <row r="17" spans="1:4" ht="102.75" customHeight="1">
      <c r="A17" s="119" t="s">
        <v>288</v>
      </c>
      <c r="B17" s="66" t="s">
        <v>289</v>
      </c>
      <c r="C17" s="66" t="s">
        <v>184</v>
      </c>
      <c r="D17" s="120">
        <f>'Приложение 5'!F123+'Приложение 5'!F179</f>
        <v>3063.6</v>
      </c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fitToHeight="0" fitToWidth="1" horizontalDpi="600" verticalDpi="6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A8" sqref="A8:D31"/>
    </sheetView>
  </sheetViews>
  <sheetFormatPr defaultColWidth="9.140625" defaultRowHeight="12.75"/>
  <cols>
    <col min="1" max="1" width="27.28125" style="0" customWidth="1"/>
    <col min="2" max="2" width="42.00390625" style="0" customWidth="1"/>
    <col min="3" max="3" width="13.00390625" style="0" customWidth="1"/>
    <col min="4" max="4" width="10.421875" style="0" customWidth="1"/>
  </cols>
  <sheetData>
    <row r="1" spans="1:4" ht="14.25">
      <c r="A1" s="14"/>
      <c r="B1" s="15"/>
      <c r="C1" s="16"/>
      <c r="D1" s="17"/>
    </row>
    <row r="2" spans="1:4" ht="14.25">
      <c r="A2" s="18"/>
      <c r="B2" s="193"/>
      <c r="C2" s="193"/>
      <c r="D2" s="17"/>
    </row>
    <row r="3" spans="1:4" ht="26.25" customHeight="1">
      <c r="A3" s="18"/>
      <c r="B3" s="193"/>
      <c r="C3" s="193"/>
      <c r="D3" s="17"/>
    </row>
    <row r="4" spans="1:4" ht="14.25">
      <c r="A4" s="14"/>
      <c r="B4" s="193"/>
      <c r="C4" s="193"/>
      <c r="D4" s="17"/>
    </row>
    <row r="5" spans="1:4" ht="15.75">
      <c r="A5" s="194" t="s">
        <v>119</v>
      </c>
      <c r="B5" s="194"/>
      <c r="C5" s="194"/>
      <c r="D5" s="13"/>
    </row>
    <row r="6" spans="1:4" ht="15.75">
      <c r="A6" s="194" t="s">
        <v>314</v>
      </c>
      <c r="B6" s="194"/>
      <c r="C6" s="194"/>
      <c r="D6" s="13"/>
    </row>
    <row r="7" spans="1:4" ht="15.75">
      <c r="A7" s="194"/>
      <c r="B7" s="194"/>
      <c r="C7" s="194"/>
      <c r="D7" s="13" t="s">
        <v>315</v>
      </c>
    </row>
    <row r="8" spans="1:4" ht="15.75">
      <c r="A8" s="204" t="s">
        <v>2</v>
      </c>
      <c r="B8" s="205" t="s">
        <v>7</v>
      </c>
      <c r="C8" s="206" t="s">
        <v>316</v>
      </c>
      <c r="D8" s="206"/>
    </row>
    <row r="9" spans="1:4" ht="15.75">
      <c r="A9" s="204"/>
      <c r="B9" s="205"/>
      <c r="C9" s="163">
        <v>2024</v>
      </c>
      <c r="D9" s="163">
        <v>2025</v>
      </c>
    </row>
    <row r="10" spans="1:4" ht="33" customHeight="1">
      <c r="A10" s="161" t="s">
        <v>8</v>
      </c>
      <c r="B10" s="143" t="s">
        <v>9</v>
      </c>
      <c r="C10" s="137">
        <f>C11+C18+C22+C25+C13+C16</f>
        <v>41960.6</v>
      </c>
      <c r="D10" s="137">
        <f>D11+D18+D22+D25+D13+D16</f>
        <v>42947.4</v>
      </c>
    </row>
    <row r="11" spans="1:4" ht="16.5" customHeight="1">
      <c r="A11" s="161" t="s">
        <v>10</v>
      </c>
      <c r="B11" s="164" t="s">
        <v>11</v>
      </c>
      <c r="C11" s="137">
        <f>C12</f>
        <v>13692.2</v>
      </c>
      <c r="D11" s="137">
        <f>D12</f>
        <v>14308.4</v>
      </c>
    </row>
    <row r="12" spans="1:4" ht="15.75" customHeight="1">
      <c r="A12" s="165" t="s">
        <v>12</v>
      </c>
      <c r="B12" s="166" t="s">
        <v>13</v>
      </c>
      <c r="C12" s="138">
        <v>13692.2</v>
      </c>
      <c r="D12" s="138">
        <v>14308.4</v>
      </c>
    </row>
    <row r="13" spans="1:4" ht="20.25" customHeight="1">
      <c r="A13" s="167" t="s">
        <v>188</v>
      </c>
      <c r="B13" s="168" t="s">
        <v>185</v>
      </c>
      <c r="C13" s="137">
        <f>C14+C15</f>
        <v>22526</v>
      </c>
      <c r="D13" s="137">
        <f>D14+D15</f>
        <v>22793.6</v>
      </c>
    </row>
    <row r="14" spans="1:4" ht="18.75" customHeight="1">
      <c r="A14" s="169" t="s">
        <v>189</v>
      </c>
      <c r="B14" s="170" t="s">
        <v>186</v>
      </c>
      <c r="C14" s="138">
        <v>3345.4</v>
      </c>
      <c r="D14" s="138">
        <v>3613</v>
      </c>
    </row>
    <row r="15" spans="1:4" ht="16.5" customHeight="1">
      <c r="A15" s="169" t="s">
        <v>190</v>
      </c>
      <c r="B15" s="170" t="s">
        <v>187</v>
      </c>
      <c r="C15" s="138">
        <v>19180.6</v>
      </c>
      <c r="D15" s="138">
        <v>19180.6</v>
      </c>
    </row>
    <row r="16" spans="1:4" ht="16.5" customHeight="1">
      <c r="A16" s="161" t="s">
        <v>14</v>
      </c>
      <c r="B16" s="164" t="s">
        <v>15</v>
      </c>
      <c r="C16" s="137">
        <f>C17</f>
        <v>6.4</v>
      </c>
      <c r="D16" s="137">
        <f>D17</f>
        <v>6.4</v>
      </c>
    </row>
    <row r="17" spans="1:4" ht="63.75" customHeight="1">
      <c r="A17" s="165" t="s">
        <v>16</v>
      </c>
      <c r="B17" s="166" t="s">
        <v>17</v>
      </c>
      <c r="C17" s="138">
        <v>6.4</v>
      </c>
      <c r="D17" s="138">
        <v>6.4</v>
      </c>
    </row>
    <row r="18" spans="1:4" ht="81" customHeight="1">
      <c r="A18" s="161" t="s">
        <v>18</v>
      </c>
      <c r="B18" s="164" t="s">
        <v>19</v>
      </c>
      <c r="C18" s="137">
        <f>SUM(C19:C21)</f>
        <v>4845</v>
      </c>
      <c r="D18" s="137">
        <f>SUM(D19:D21)</f>
        <v>4937</v>
      </c>
    </row>
    <row r="19" spans="1:4" ht="150" customHeight="1">
      <c r="A19" s="165" t="s">
        <v>20</v>
      </c>
      <c r="B19" s="166" t="s">
        <v>21</v>
      </c>
      <c r="C19" s="138">
        <v>4494</v>
      </c>
      <c r="D19" s="138">
        <v>4587</v>
      </c>
    </row>
    <row r="20" spans="1:4" ht="77.25" customHeight="1">
      <c r="A20" s="184" t="s">
        <v>313</v>
      </c>
      <c r="B20" s="185" t="s">
        <v>312</v>
      </c>
      <c r="C20" s="138">
        <v>1</v>
      </c>
      <c r="D20" s="138"/>
    </row>
    <row r="21" spans="1:4" ht="152.25" customHeight="1">
      <c r="A21" s="171" t="s">
        <v>22</v>
      </c>
      <c r="B21" s="166" t="s">
        <v>23</v>
      </c>
      <c r="C21" s="138">
        <v>350</v>
      </c>
      <c r="D21" s="138">
        <v>350</v>
      </c>
    </row>
    <row r="22" spans="1:4" ht="54" customHeight="1">
      <c r="A22" s="162" t="s">
        <v>24</v>
      </c>
      <c r="B22" s="164" t="s">
        <v>25</v>
      </c>
      <c r="C22" s="137">
        <f>SUM(C23:C24)</f>
        <v>779</v>
      </c>
      <c r="D22" s="137">
        <f>SUM(D23:D24)</f>
        <v>794</v>
      </c>
    </row>
    <row r="23" spans="1:4" ht="37.5" customHeight="1">
      <c r="A23" s="171" t="s">
        <v>26</v>
      </c>
      <c r="B23" s="166" t="s">
        <v>27</v>
      </c>
      <c r="C23" s="138">
        <v>30</v>
      </c>
      <c r="D23" s="138">
        <v>30</v>
      </c>
    </row>
    <row r="24" spans="1:4" ht="33.75" customHeight="1">
      <c r="A24" s="171" t="s">
        <v>28</v>
      </c>
      <c r="B24" s="166" t="s">
        <v>29</v>
      </c>
      <c r="C24" s="138">
        <v>749</v>
      </c>
      <c r="D24" s="138">
        <v>764</v>
      </c>
    </row>
    <row r="25" spans="1:4" ht="31.5" customHeight="1">
      <c r="A25" s="162" t="s">
        <v>30</v>
      </c>
      <c r="B25" s="172" t="s">
        <v>31</v>
      </c>
      <c r="C25" s="137">
        <v>112</v>
      </c>
      <c r="D25" s="137">
        <v>108</v>
      </c>
    </row>
    <row r="26" spans="1:4" ht="23.25" customHeight="1">
      <c r="A26" s="161" t="s">
        <v>32</v>
      </c>
      <c r="B26" s="172" t="s">
        <v>33</v>
      </c>
      <c r="C26" s="155">
        <f>C27</f>
        <v>16417.5</v>
      </c>
      <c r="D26" s="155">
        <f>D27</f>
        <v>18865</v>
      </c>
    </row>
    <row r="27" spans="1:4" ht="66.75" customHeight="1">
      <c r="A27" s="161" t="s">
        <v>34</v>
      </c>
      <c r="B27" s="172" t="s">
        <v>35</v>
      </c>
      <c r="C27" s="173">
        <f>C28+C29+C30</f>
        <v>16417.5</v>
      </c>
      <c r="D27" s="173">
        <f>D28+D29+D30</f>
        <v>18865</v>
      </c>
    </row>
    <row r="28" spans="1:4" ht="33" customHeight="1">
      <c r="A28" s="165" t="s">
        <v>36</v>
      </c>
      <c r="B28" s="174" t="s">
        <v>37</v>
      </c>
      <c r="C28" s="157">
        <v>431</v>
      </c>
      <c r="D28" s="157">
        <v>431</v>
      </c>
    </row>
    <row r="29" spans="1:4" ht="32.25" customHeight="1">
      <c r="A29" s="165" t="s">
        <v>38</v>
      </c>
      <c r="B29" s="174" t="s">
        <v>39</v>
      </c>
      <c r="C29" s="157">
        <v>1511</v>
      </c>
      <c r="D29" s="157">
        <v>1566</v>
      </c>
    </row>
    <row r="30" spans="1:4" ht="27" customHeight="1">
      <c r="A30" s="165" t="s">
        <v>40</v>
      </c>
      <c r="B30" s="174" t="s">
        <v>41</v>
      </c>
      <c r="C30" s="157">
        <v>14475.5</v>
      </c>
      <c r="D30" s="157">
        <v>16868</v>
      </c>
    </row>
    <row r="31" spans="1:4" ht="15.75">
      <c r="A31" s="175"/>
      <c r="B31" s="176" t="s">
        <v>42</v>
      </c>
      <c r="C31" s="177">
        <f>C26+C10</f>
        <v>58378.1</v>
      </c>
      <c r="D31" s="177">
        <f>D26+D10</f>
        <v>61812.4</v>
      </c>
    </row>
  </sheetData>
  <sheetProtection/>
  <mergeCells count="9">
    <mergeCell ref="A8:A9"/>
    <mergeCell ref="B8:B9"/>
    <mergeCell ref="C8:D8"/>
    <mergeCell ref="B2:C2"/>
    <mergeCell ref="B3:C3"/>
    <mergeCell ref="B4:C4"/>
    <mergeCell ref="A5:C5"/>
    <mergeCell ref="A6:C6"/>
    <mergeCell ref="A7:C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admin</cp:lastModifiedBy>
  <cp:lastPrinted>2023-12-20T04:34:24Z</cp:lastPrinted>
  <dcterms:created xsi:type="dcterms:W3CDTF">2021-10-27T10:18:02Z</dcterms:created>
  <dcterms:modified xsi:type="dcterms:W3CDTF">2024-03-21T10:55:32Z</dcterms:modified>
  <cp:category/>
  <cp:version/>
  <cp:contentType/>
  <cp:contentStatus/>
</cp:coreProperties>
</file>