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5" windowWidth="15120" windowHeight="8010" activeTab="13"/>
  </bookViews>
  <sheets>
    <sheet name="№ 1" sheetId="20" r:id="rId1"/>
    <sheet name="№2" sheetId="21" r:id="rId2"/>
    <sheet name="№14" sheetId="12" r:id="rId3"/>
    <sheet name="№3" sheetId="11" r:id="rId4"/>
    <sheet name="№ 4" sheetId="10" r:id="rId5"/>
    <sheet name="№5" sheetId="1" r:id="rId6"/>
    <sheet name="№ 6" sheetId="2" r:id="rId7"/>
    <sheet name="№ 7" sheetId="3" r:id="rId8"/>
    <sheet name="№10" sheetId="23" r:id="rId9"/>
    <sheet name="№ 9" sheetId="22" r:id="rId10"/>
    <sheet name="№8" sheetId="4" r:id="rId11"/>
    <sheet name="№11" sheetId="7" r:id="rId12"/>
    <sheet name="№12" sheetId="8" r:id="rId13"/>
    <sheet name="№13" sheetId="9" r:id="rId14"/>
  </sheets>
  <definedNames>
    <definedName name="_xlnm._FilterDatabase" localSheetId="7" hidden="1">'№ 7'!$A$4:$F$194</definedName>
    <definedName name="_xlnm._FilterDatabase" localSheetId="9" hidden="1">'№ 9'!$A$4:$H$172</definedName>
    <definedName name="_xlnm._FilterDatabase" localSheetId="8" hidden="1">№10!$A$5:$H$139</definedName>
    <definedName name="_xlnm._FilterDatabase" localSheetId="10" hidden="1">№8!$A$5:$G$137</definedName>
    <definedName name="sub_12000" localSheetId="5">№5!$B$1</definedName>
    <definedName name="_xlnm.Print_Titles" localSheetId="6">'№ 6'!$4:$5</definedName>
    <definedName name="_xlnm.Print_Titles" localSheetId="7">'№ 7'!$4:$4</definedName>
    <definedName name="_xlnm.Print_Titles" localSheetId="9">'№ 9'!$4:$4</definedName>
    <definedName name="_xlnm.Print_Titles" localSheetId="8">№10!$4:$5</definedName>
    <definedName name="_xlnm.Print_Titles" localSheetId="5">№5!$4:$4</definedName>
    <definedName name="_xlnm.Print_Titles" localSheetId="10">№8!$4:$5</definedName>
  </definedNames>
  <calcPr calcId="144525"/>
</workbook>
</file>

<file path=xl/calcChain.xml><?xml version="1.0" encoding="utf-8"?>
<calcChain xmlns="http://schemas.openxmlformats.org/spreadsheetml/2006/main">
  <c r="G193" i="22" l="1"/>
  <c r="G192" i="22"/>
  <c r="G191" i="22"/>
  <c r="G190" i="22"/>
  <c r="G189" i="22"/>
  <c r="G187" i="22"/>
  <c r="G185" i="22"/>
  <c r="G180" i="22"/>
  <c r="G179" i="22"/>
  <c r="G178" i="22"/>
  <c r="G177" i="22"/>
  <c r="G174" i="22"/>
  <c r="G173" i="22"/>
  <c r="G172" i="22" s="1"/>
  <c r="G171" i="22" s="1"/>
  <c r="G170" i="22" s="1"/>
  <c r="G169" i="22" s="1"/>
  <c r="G167" i="22"/>
  <c r="G166" i="22" s="1"/>
  <c r="G165" i="22" s="1"/>
  <c r="G164" i="22" s="1"/>
  <c r="G163" i="22" s="1"/>
  <c r="G161" i="22"/>
  <c r="G160" i="22"/>
  <c r="G159" i="22"/>
  <c r="G158" i="22" s="1"/>
  <c r="G155" i="22"/>
  <c r="G154" i="22"/>
  <c r="G153" i="22"/>
  <c r="G152" i="22" s="1"/>
  <c r="G150" i="22"/>
  <c r="G149" i="22"/>
  <c r="G147" i="22"/>
  <c r="G146" i="22"/>
  <c r="G145" i="22"/>
  <c r="G144" i="22"/>
  <c r="G143" i="22" s="1"/>
  <c r="G141" i="22"/>
  <c r="G140" i="22" s="1"/>
  <c r="G139" i="22" s="1"/>
  <c r="G138" i="22" s="1"/>
  <c r="G137" i="22" s="1"/>
  <c r="G135" i="22"/>
  <c r="G134" i="22"/>
  <c r="G133" i="22"/>
  <c r="G132" i="22"/>
  <c r="G131" i="22"/>
  <c r="G129" i="22"/>
  <c r="G128" i="22" s="1"/>
  <c r="G126" i="22"/>
  <c r="G125" i="22" s="1"/>
  <c r="G124" i="22" s="1"/>
  <c r="G122" i="22"/>
  <c r="G121" i="22" s="1"/>
  <c r="G120" i="22" s="1"/>
  <c r="G119" i="22" s="1"/>
  <c r="G118" i="22" s="1"/>
  <c r="G116" i="22"/>
  <c r="G115" i="22" s="1"/>
  <c r="G114" i="22" s="1"/>
  <c r="G113" i="22" s="1"/>
  <c r="G111" i="22"/>
  <c r="G110" i="22" s="1"/>
  <c r="G109" i="22" s="1"/>
  <c r="G105" i="22"/>
  <c r="G104" i="22"/>
  <c r="G103" i="22"/>
  <c r="G102" i="22"/>
  <c r="G101" i="22"/>
  <c r="G99" i="22"/>
  <c r="G98" i="22" s="1"/>
  <c r="G97" i="22" s="1"/>
  <c r="G95" i="22"/>
  <c r="G94" i="22"/>
  <c r="G93" i="22"/>
  <c r="G91" i="22"/>
  <c r="G90" i="22"/>
  <c r="G89" i="22"/>
  <c r="G87" i="22"/>
  <c r="G86" i="22"/>
  <c r="G85" i="22"/>
  <c r="G83" i="22"/>
  <c r="G82" i="22" s="1"/>
  <c r="G81" i="22" s="1"/>
  <c r="G76" i="22"/>
  <c r="G74" i="22"/>
  <c r="G73" i="22"/>
  <c r="G71" i="22"/>
  <c r="G70" i="22"/>
  <c r="G69" i="22"/>
  <c r="G68" i="22"/>
  <c r="G67" i="22" s="1"/>
  <c r="G65" i="22"/>
  <c r="G62" i="22" s="1"/>
  <c r="G61" i="22" s="1"/>
  <c r="G63" i="22"/>
  <c r="G59" i="22"/>
  <c r="G58" i="22"/>
  <c r="G57" i="22"/>
  <c r="G55" i="22"/>
  <c r="G54" i="22"/>
  <c r="G53" i="22"/>
  <c r="G51" i="22"/>
  <c r="G50" i="22" s="1"/>
  <c r="G49" i="22" s="1"/>
  <c r="G47" i="22"/>
  <c r="G45" i="22"/>
  <c r="G44" i="22"/>
  <c r="G41" i="22"/>
  <c r="G40" i="22"/>
  <c r="G38" i="22"/>
  <c r="G37" i="22"/>
  <c r="G36" i="22"/>
  <c r="G33" i="22"/>
  <c r="G32" i="22"/>
  <c r="G31" i="22" s="1"/>
  <c r="G30" i="22" s="1"/>
  <c r="G28" i="22"/>
  <c r="G27" i="22" s="1"/>
  <c r="G26" i="22" s="1"/>
  <c r="G25" i="22" s="1"/>
  <c r="G23" i="22"/>
  <c r="G22" i="22"/>
  <c r="G20" i="22"/>
  <c r="G17" i="22" s="1"/>
  <c r="G16" i="22" s="1"/>
  <c r="G15" i="22" s="1"/>
  <c r="G18" i="22"/>
  <c r="G13" i="22"/>
  <c r="G12" i="22"/>
  <c r="G8" i="22" s="1"/>
  <c r="G7" i="22" s="1"/>
  <c r="G10" i="22"/>
  <c r="G9" i="22"/>
  <c r="F184" i="3"/>
  <c r="F183" i="3" s="1"/>
  <c r="F182" i="3" s="1"/>
  <c r="F22" i="3"/>
  <c r="F21" i="3" s="1"/>
  <c r="F7" i="3"/>
  <c r="F11" i="3"/>
  <c r="F12" i="3"/>
  <c r="G184" i="22" l="1"/>
  <c r="G183" i="22" s="1"/>
  <c r="G182" i="22" s="1"/>
  <c r="G176" i="22" s="1"/>
  <c r="G108" i="22"/>
  <c r="G107" i="22" s="1"/>
  <c r="G43" i="22"/>
  <c r="G35" i="22" s="1"/>
  <c r="G6" i="22" s="1"/>
  <c r="G157" i="22"/>
  <c r="G80" i="22"/>
  <c r="G79" i="22" s="1"/>
  <c r="G78" i="22" s="1"/>
  <c r="F186" i="3"/>
  <c r="F181" i="3" s="1"/>
  <c r="F50" i="3"/>
  <c r="F49" i="3" s="1"/>
  <c r="F48" i="3" s="1"/>
  <c r="G195" i="22" l="1"/>
  <c r="G5" i="22" s="1"/>
  <c r="F160" i="3"/>
  <c r="F159" i="3" s="1"/>
  <c r="F158" i="3" s="1"/>
  <c r="F157" i="3" s="1"/>
  <c r="F128" i="3"/>
  <c r="F127" i="3" s="1"/>
  <c r="F64" i="3"/>
  <c r="D23" i="1"/>
  <c r="F46" i="3" l="1"/>
  <c r="F115" i="3" l="1"/>
  <c r="F114" i="3" s="1"/>
  <c r="F113" i="3" s="1"/>
  <c r="F112" i="3" s="1"/>
  <c r="F134" i="3"/>
  <c r="F133" i="3" s="1"/>
  <c r="F132" i="3" s="1"/>
  <c r="F131" i="3" s="1"/>
  <c r="F44" i="3"/>
  <c r="F43" i="3" s="1"/>
  <c r="F130" i="3" l="1"/>
  <c r="D16" i="1"/>
  <c r="F90" i="3" l="1"/>
  <c r="F89" i="3" s="1"/>
  <c r="F88" i="3" s="1"/>
  <c r="H6" i="9" l="1"/>
  <c r="G6" i="9"/>
  <c r="F6" i="9"/>
  <c r="H131" i="23"/>
  <c r="G131" i="23"/>
  <c r="H135" i="23"/>
  <c r="G135" i="23"/>
  <c r="G26" i="23"/>
  <c r="H137" i="23"/>
  <c r="H136" i="23" s="1"/>
  <c r="G137" i="23"/>
  <c r="G136" i="23" s="1"/>
  <c r="H133" i="23"/>
  <c r="H132" i="23" s="1"/>
  <c r="H130" i="23" s="1"/>
  <c r="H129" i="23" s="1"/>
  <c r="G133" i="23"/>
  <c r="G132" i="23" s="1"/>
  <c r="G130" i="23" s="1"/>
  <c r="G129" i="23" s="1"/>
  <c r="H127" i="23"/>
  <c r="H126" i="23" s="1"/>
  <c r="H125" i="23" s="1"/>
  <c r="H124" i="23" s="1"/>
  <c r="H123" i="23" s="1"/>
  <c r="G127" i="23"/>
  <c r="G126" i="23" s="1"/>
  <c r="G125" i="23" s="1"/>
  <c r="G124" i="23" s="1"/>
  <c r="G123" i="23" s="1"/>
  <c r="H121" i="23"/>
  <c r="H120" i="23" s="1"/>
  <c r="H119" i="23" s="1"/>
  <c r="H118" i="23" s="1"/>
  <c r="H117" i="23" s="1"/>
  <c r="H116" i="23" s="1"/>
  <c r="G121" i="23"/>
  <c r="G120" i="23" s="1"/>
  <c r="G119" i="23" s="1"/>
  <c r="G118" i="23" s="1"/>
  <c r="G117" i="23" s="1"/>
  <c r="G116" i="23" s="1"/>
  <c r="H114" i="23"/>
  <c r="H113" i="23" s="1"/>
  <c r="H112" i="23" s="1"/>
  <c r="H111" i="23" s="1"/>
  <c r="H110" i="23" s="1"/>
  <c r="H109" i="23" s="1"/>
  <c r="G114" i="23"/>
  <c r="G113" i="23" s="1"/>
  <c r="G112" i="23" s="1"/>
  <c r="G111" i="23" s="1"/>
  <c r="G110" i="23" s="1"/>
  <c r="G109" i="23" s="1"/>
  <c r="H107" i="23"/>
  <c r="G107" i="23"/>
  <c r="G106" i="23" s="1"/>
  <c r="H106" i="23"/>
  <c r="H104" i="23"/>
  <c r="G104" i="23"/>
  <c r="G103" i="23" s="1"/>
  <c r="H103" i="23"/>
  <c r="H102" i="23" s="1"/>
  <c r="H101" i="23" s="1"/>
  <c r="H100" i="23" s="1"/>
  <c r="H94" i="23" s="1"/>
  <c r="H98" i="23"/>
  <c r="G98" i="23"/>
  <c r="G97" i="23" s="1"/>
  <c r="G96" i="23" s="1"/>
  <c r="G95" i="23" s="1"/>
  <c r="H97" i="23"/>
  <c r="H96" i="23"/>
  <c r="H95" i="23"/>
  <c r="H92" i="23"/>
  <c r="H91" i="23" s="1"/>
  <c r="H90" i="23" s="1"/>
  <c r="G92" i="23"/>
  <c r="G91" i="23" s="1"/>
  <c r="G90" i="23" s="1"/>
  <c r="H88" i="23"/>
  <c r="G88" i="23"/>
  <c r="H87" i="23"/>
  <c r="H86" i="23" s="1"/>
  <c r="G87" i="23"/>
  <c r="G86" i="23"/>
  <c r="H81" i="23"/>
  <c r="G81" i="23"/>
  <c r="G80" i="23" s="1"/>
  <c r="G79" i="23" s="1"/>
  <c r="G78" i="23" s="1"/>
  <c r="G77" i="23" s="1"/>
  <c r="H80" i="23"/>
  <c r="H79" i="23"/>
  <c r="H78" i="23" s="1"/>
  <c r="H77" i="23" s="1"/>
  <c r="H75" i="23"/>
  <c r="H74" i="23" s="1"/>
  <c r="H73" i="23" s="1"/>
  <c r="G75" i="23"/>
  <c r="G74" i="23"/>
  <c r="G73" i="23" s="1"/>
  <c r="H71" i="23"/>
  <c r="H70" i="23" s="1"/>
  <c r="H69" i="23" s="1"/>
  <c r="G71" i="23"/>
  <c r="G70" i="23" s="1"/>
  <c r="G69" i="23" s="1"/>
  <c r="H67" i="23"/>
  <c r="H66" i="23" s="1"/>
  <c r="H65" i="23" s="1"/>
  <c r="G67" i="23"/>
  <c r="G66" i="23" s="1"/>
  <c r="G65" i="23" s="1"/>
  <c r="H63" i="23"/>
  <c r="H62" i="23" s="1"/>
  <c r="H61" i="23" s="1"/>
  <c r="G63" i="23"/>
  <c r="G62" i="23" s="1"/>
  <c r="G61" i="23" s="1"/>
  <c r="H56" i="23"/>
  <c r="G56" i="23"/>
  <c r="H54" i="23"/>
  <c r="G54" i="23"/>
  <c r="H51" i="23"/>
  <c r="H50" i="23" s="1"/>
  <c r="G51" i="23"/>
  <c r="G50" i="23" s="1"/>
  <c r="H45" i="23"/>
  <c r="H44" i="23" s="1"/>
  <c r="H43" i="23" s="1"/>
  <c r="G45" i="23"/>
  <c r="G44" i="23"/>
  <c r="G43" i="23" s="1"/>
  <c r="H41" i="23"/>
  <c r="H40" i="23" s="1"/>
  <c r="G41" i="23"/>
  <c r="G40" i="23"/>
  <c r="H38" i="23"/>
  <c r="G38" i="23"/>
  <c r="G37" i="23" s="1"/>
  <c r="H37" i="23"/>
  <c r="H33" i="23"/>
  <c r="H32" i="23" s="1"/>
  <c r="H31" i="23" s="1"/>
  <c r="H30" i="23" s="1"/>
  <c r="G33" i="23"/>
  <c r="G32" i="23" s="1"/>
  <c r="G31" i="23" s="1"/>
  <c r="G30" i="23" s="1"/>
  <c r="H28" i="23"/>
  <c r="H27" i="23" s="1"/>
  <c r="H25" i="23" s="1"/>
  <c r="G28" i="23"/>
  <c r="G27" i="23" s="1"/>
  <c r="G25" i="23" s="1"/>
  <c r="H23" i="23"/>
  <c r="H22" i="23" s="1"/>
  <c r="H21" i="23" s="1"/>
  <c r="H20" i="23" s="1"/>
  <c r="G23" i="23"/>
  <c r="G22" i="23" s="1"/>
  <c r="G21" i="23" s="1"/>
  <c r="G20" i="23" s="1"/>
  <c r="H18" i="23"/>
  <c r="H15" i="23" s="1"/>
  <c r="H14" i="23" s="1"/>
  <c r="H13" i="23" s="1"/>
  <c r="G18" i="23"/>
  <c r="H16" i="23"/>
  <c r="G16" i="23"/>
  <c r="H11" i="23"/>
  <c r="H10" i="23" s="1"/>
  <c r="H9" i="23" s="1"/>
  <c r="H8" i="23" s="1"/>
  <c r="G11" i="23"/>
  <c r="G10" i="23" s="1"/>
  <c r="G9" i="23" s="1"/>
  <c r="G8" i="23" s="1"/>
  <c r="G135" i="4"/>
  <c r="G134" i="4" s="1"/>
  <c r="G133" i="4" s="1"/>
  <c r="F135" i="4"/>
  <c r="F134" i="4" s="1"/>
  <c r="F133" i="4" s="1"/>
  <c r="G74" i="4"/>
  <c r="G73" i="4" s="1"/>
  <c r="G72" i="4" s="1"/>
  <c r="G27" i="4"/>
  <c r="G26" i="4" s="1"/>
  <c r="G24" i="4" s="1"/>
  <c r="F27" i="4"/>
  <c r="F26" i="4" s="1"/>
  <c r="F24" i="4" s="1"/>
  <c r="G10" i="4"/>
  <c r="G9" i="4" s="1"/>
  <c r="G8" i="4" s="1"/>
  <c r="G7" i="4" s="1"/>
  <c r="G15" i="4"/>
  <c r="G17" i="4"/>
  <c r="G22" i="4"/>
  <c r="G21" i="4" s="1"/>
  <c r="G20" i="4" s="1"/>
  <c r="G19" i="4" s="1"/>
  <c r="G32" i="4"/>
  <c r="G31" i="4" s="1"/>
  <c r="G30" i="4" s="1"/>
  <c r="G29" i="4" s="1"/>
  <c r="G37" i="4"/>
  <c r="G36" i="4" s="1"/>
  <c r="G40" i="4"/>
  <c r="G39" i="4" s="1"/>
  <c r="G44" i="4"/>
  <c r="G43" i="4" s="1"/>
  <c r="G42" i="4" s="1"/>
  <c r="G50" i="4"/>
  <c r="G49" i="4" s="1"/>
  <c r="G53" i="4"/>
  <c r="G55" i="4"/>
  <c r="G62" i="4"/>
  <c r="G61" i="4" s="1"/>
  <c r="G60" i="4" s="1"/>
  <c r="G66" i="4"/>
  <c r="G65" i="4" s="1"/>
  <c r="G64" i="4" s="1"/>
  <c r="G70" i="4"/>
  <c r="G69" i="4" s="1"/>
  <c r="G68" i="4" s="1"/>
  <c r="G80" i="4"/>
  <c r="G79" i="4" s="1"/>
  <c r="G78" i="4" s="1"/>
  <c r="G77" i="4" s="1"/>
  <c r="G76" i="4" s="1"/>
  <c r="G87" i="4"/>
  <c r="G86" i="4" s="1"/>
  <c r="G85" i="4" s="1"/>
  <c r="G91" i="4"/>
  <c r="G90" i="4" s="1"/>
  <c r="G89" i="4" s="1"/>
  <c r="G97" i="4"/>
  <c r="G96" i="4" s="1"/>
  <c r="G95" i="4" s="1"/>
  <c r="G94" i="4" s="1"/>
  <c r="G103" i="4"/>
  <c r="G102" i="4" s="1"/>
  <c r="G106" i="4"/>
  <c r="G105" i="4" s="1"/>
  <c r="G113" i="4"/>
  <c r="G112" i="4" s="1"/>
  <c r="G111" i="4" s="1"/>
  <c r="G110" i="4" s="1"/>
  <c r="G109" i="4" s="1"/>
  <c r="G108" i="4" s="1"/>
  <c r="G119" i="4"/>
  <c r="G118" i="4" s="1"/>
  <c r="G117" i="4" s="1"/>
  <c r="G116" i="4" s="1"/>
  <c r="G125" i="4"/>
  <c r="G124" i="4" s="1"/>
  <c r="G123" i="4" s="1"/>
  <c r="G122" i="4" s="1"/>
  <c r="G121" i="4" s="1"/>
  <c r="G131" i="4"/>
  <c r="G130" i="4" s="1"/>
  <c r="G128" i="4" s="1"/>
  <c r="G127" i="4" s="1"/>
  <c r="F131" i="4"/>
  <c r="F130" i="4" s="1"/>
  <c r="F128" i="4" s="1"/>
  <c r="F127" i="4" s="1"/>
  <c r="F125" i="4"/>
  <c r="F124" i="4" s="1"/>
  <c r="F123" i="4" s="1"/>
  <c r="F122" i="4" s="1"/>
  <c r="F121" i="4" s="1"/>
  <c r="F119" i="4"/>
  <c r="F118" i="4" s="1"/>
  <c r="F117" i="4" s="1"/>
  <c r="F116" i="4" s="1"/>
  <c r="F113" i="4"/>
  <c r="F112" i="4" s="1"/>
  <c r="F111" i="4" s="1"/>
  <c r="F110" i="4" s="1"/>
  <c r="F109" i="4" s="1"/>
  <c r="F108" i="4" s="1"/>
  <c r="F106" i="4"/>
  <c r="F105" i="4" s="1"/>
  <c r="F103" i="4"/>
  <c r="F102" i="4" s="1"/>
  <c r="F97" i="4"/>
  <c r="F96" i="4" s="1"/>
  <c r="F95" i="4" s="1"/>
  <c r="F94" i="4" s="1"/>
  <c r="F91" i="4"/>
  <c r="F90" i="4" s="1"/>
  <c r="F89" i="4" s="1"/>
  <c r="F87" i="4"/>
  <c r="F86" i="4" s="1"/>
  <c r="F85" i="4" s="1"/>
  <c r="F80" i="4"/>
  <c r="F79" i="4" s="1"/>
  <c r="F78" i="4" s="1"/>
  <c r="F77" i="4" s="1"/>
  <c r="F76" i="4" s="1"/>
  <c r="F74" i="4"/>
  <c r="F73" i="4" s="1"/>
  <c r="F72" i="4" s="1"/>
  <c r="F70" i="4"/>
  <c r="F69" i="4" s="1"/>
  <c r="F68" i="4" s="1"/>
  <c r="F66" i="4"/>
  <c r="F65" i="4" s="1"/>
  <c r="F64" i="4" s="1"/>
  <c r="F62" i="4"/>
  <c r="F61" i="4" s="1"/>
  <c r="F60" i="4" s="1"/>
  <c r="F55" i="4"/>
  <c r="F53" i="4"/>
  <c r="F50" i="4"/>
  <c r="F49" i="4" s="1"/>
  <c r="F44" i="4"/>
  <c r="F43" i="4" s="1"/>
  <c r="F42" i="4" s="1"/>
  <c r="F40" i="4"/>
  <c r="F39" i="4" s="1"/>
  <c r="F37" i="4"/>
  <c r="F36" i="4" s="1"/>
  <c r="F32" i="4"/>
  <c r="F31" i="4" s="1"/>
  <c r="F30" i="4" s="1"/>
  <c r="F29" i="4" s="1"/>
  <c r="F22" i="4"/>
  <c r="F21" i="4" s="1"/>
  <c r="F20" i="4" s="1"/>
  <c r="F19" i="4" s="1"/>
  <c r="F17" i="4"/>
  <c r="F15" i="4"/>
  <c r="F10" i="4"/>
  <c r="F9" i="4" s="1"/>
  <c r="F8" i="4" s="1"/>
  <c r="F7" i="4" s="1"/>
  <c r="E18" i="2"/>
  <c r="D18" i="2"/>
  <c r="E23" i="2"/>
  <c r="D23" i="2"/>
  <c r="E27" i="2"/>
  <c r="D27" i="2"/>
  <c r="D5" i="1"/>
  <c r="D6" i="21"/>
  <c r="C6" i="21"/>
  <c r="D18" i="21"/>
  <c r="C18" i="21"/>
  <c r="D22" i="21"/>
  <c r="D21" i="21" s="1"/>
  <c r="C22" i="21"/>
  <c r="C21" i="21" s="1"/>
  <c r="C19" i="20"/>
  <c r="C23" i="20"/>
  <c r="C22" i="20" s="1"/>
  <c r="F25" i="4" l="1"/>
  <c r="F129" i="4"/>
  <c r="G129" i="4"/>
  <c r="H36" i="23"/>
  <c r="G36" i="23"/>
  <c r="G35" i="23" s="1"/>
  <c r="G15" i="23"/>
  <c r="G14" i="23" s="1"/>
  <c r="G13" i="23" s="1"/>
  <c r="G53" i="23"/>
  <c r="G49" i="23"/>
  <c r="G48" i="23" s="1"/>
  <c r="G47" i="23" s="1"/>
  <c r="G85" i="23"/>
  <c r="G84" i="23" s="1"/>
  <c r="G83" i="23" s="1"/>
  <c r="H53" i="23"/>
  <c r="H49" i="23" s="1"/>
  <c r="H48" i="23" s="1"/>
  <c r="H47" i="23" s="1"/>
  <c r="H85" i="23"/>
  <c r="H84" i="23" s="1"/>
  <c r="H83" i="23" s="1"/>
  <c r="G102" i="23"/>
  <c r="G101" i="23" s="1"/>
  <c r="G100" i="23" s="1"/>
  <c r="G94" i="23" s="1"/>
  <c r="H60" i="23"/>
  <c r="H59" i="23" s="1"/>
  <c r="H58" i="23" s="1"/>
  <c r="F115" i="4"/>
  <c r="G115" i="4"/>
  <c r="F14" i="4"/>
  <c r="F13" i="4" s="1"/>
  <c r="F12" i="4" s="1"/>
  <c r="E7" i="8"/>
  <c r="D7" i="8"/>
  <c r="F101" i="4"/>
  <c r="F100" i="4" s="1"/>
  <c r="F99" i="4" s="1"/>
  <c r="F93" i="4" s="1"/>
  <c r="D12" i="8"/>
  <c r="E12" i="8"/>
  <c r="G60" i="23"/>
  <c r="G59" i="23" s="1"/>
  <c r="G58" i="23" s="1"/>
  <c r="H35" i="23"/>
  <c r="H7" i="23" s="1"/>
  <c r="G7" i="23"/>
  <c r="G14" i="4"/>
  <c r="G13" i="4" s="1"/>
  <c r="G12" i="4" s="1"/>
  <c r="G52" i="4"/>
  <c r="G48" i="4" s="1"/>
  <c r="F84" i="4"/>
  <c r="F52" i="4"/>
  <c r="F48" i="4" s="1"/>
  <c r="F35" i="4"/>
  <c r="F34" i="4" s="1"/>
  <c r="G35" i="4"/>
  <c r="G34" i="4" s="1"/>
  <c r="G84" i="4"/>
  <c r="G59" i="4"/>
  <c r="G101" i="4"/>
  <c r="G100" i="4" s="1"/>
  <c r="E11" i="8" s="1"/>
  <c r="F59" i="4"/>
  <c r="F173" i="3"/>
  <c r="F172" i="3" s="1"/>
  <c r="F171" i="3" s="1"/>
  <c r="F170" i="3" s="1"/>
  <c r="F169" i="3" s="1"/>
  <c r="F166" i="3"/>
  <c r="F165" i="3" s="1"/>
  <c r="F164" i="3" s="1"/>
  <c r="F163" i="3" s="1"/>
  <c r="D12" i="7" s="1"/>
  <c r="F192" i="3"/>
  <c r="F191" i="3" s="1"/>
  <c r="F179" i="3"/>
  <c r="F178" i="3" s="1"/>
  <c r="F177" i="3" s="1"/>
  <c r="F176" i="3" s="1"/>
  <c r="F175" i="3" s="1"/>
  <c r="F154" i="3"/>
  <c r="F153" i="3" s="1"/>
  <c r="F152" i="3" s="1"/>
  <c r="F151" i="3" s="1"/>
  <c r="D13" i="7" s="1"/>
  <c r="F149" i="3"/>
  <c r="F148" i="3" s="1"/>
  <c r="F146" i="3"/>
  <c r="F145" i="3" s="1"/>
  <c r="F140" i="3"/>
  <c r="F139" i="3" s="1"/>
  <c r="F138" i="3" s="1"/>
  <c r="F137" i="3" s="1"/>
  <c r="F121" i="3"/>
  <c r="F120" i="3" s="1"/>
  <c r="F119" i="3" s="1"/>
  <c r="F125" i="3"/>
  <c r="F124" i="3" s="1"/>
  <c r="F123" i="3" s="1"/>
  <c r="F110" i="3"/>
  <c r="F109" i="3" s="1"/>
  <c r="F108" i="3" s="1"/>
  <c r="F107" i="3" s="1"/>
  <c r="F104" i="3"/>
  <c r="F103" i="3" s="1"/>
  <c r="F102" i="3" s="1"/>
  <c r="F101" i="3" s="1"/>
  <c r="F100" i="3" s="1"/>
  <c r="F98" i="3"/>
  <c r="F97" i="3" s="1"/>
  <c r="F96" i="3" s="1"/>
  <c r="F94" i="3"/>
  <c r="F93" i="3" s="1"/>
  <c r="F92" i="3" s="1"/>
  <c r="F86" i="3"/>
  <c r="F85" i="3" s="1"/>
  <c r="F84" i="3" s="1"/>
  <c r="F82" i="3"/>
  <c r="F81" i="3" s="1"/>
  <c r="F80" i="3" s="1"/>
  <c r="F79" i="3" s="1"/>
  <c r="F75" i="3"/>
  <c r="F73" i="3"/>
  <c r="F70" i="3"/>
  <c r="F69" i="3" s="1"/>
  <c r="F54" i="3"/>
  <c r="F53" i="3" s="1"/>
  <c r="F52" i="3" s="1"/>
  <c r="F62" i="3"/>
  <c r="F58" i="3"/>
  <c r="F57" i="3" s="1"/>
  <c r="F56" i="3" s="1"/>
  <c r="F42" i="3" s="1"/>
  <c r="D7" i="7" s="1"/>
  <c r="F40" i="3"/>
  <c r="F39" i="3" s="1"/>
  <c r="F37" i="3"/>
  <c r="F36" i="3" s="1"/>
  <c r="F32" i="3"/>
  <c r="F31" i="3" s="1"/>
  <c r="F30" i="3" s="1"/>
  <c r="F29" i="3" s="1"/>
  <c r="F61" i="3" l="1"/>
  <c r="F60" i="3" s="1"/>
  <c r="G139" i="23"/>
  <c r="G6" i="23" s="1"/>
  <c r="H139" i="23"/>
  <c r="H6" i="23" s="1"/>
  <c r="G6" i="4"/>
  <c r="D6" i="8"/>
  <c r="F6" i="4"/>
  <c r="D11" i="8"/>
  <c r="G58" i="4"/>
  <c r="G57" i="4" s="1"/>
  <c r="E9" i="8"/>
  <c r="G47" i="4"/>
  <c r="G46" i="4" s="1"/>
  <c r="E8" i="8"/>
  <c r="E6" i="8"/>
  <c r="F58" i="4"/>
  <c r="F57" i="4" s="1"/>
  <c r="D9" i="8"/>
  <c r="G83" i="4"/>
  <c r="G82" i="4" s="1"/>
  <c r="E10" i="8"/>
  <c r="F47" i="4"/>
  <c r="F46" i="4" s="1"/>
  <c r="D8" i="8"/>
  <c r="F83" i="4"/>
  <c r="F82" i="4" s="1"/>
  <c r="D10" i="8"/>
  <c r="F189" i="3"/>
  <c r="F190" i="3"/>
  <c r="F162" i="3"/>
  <c r="F156" i="3" s="1"/>
  <c r="G99" i="4"/>
  <c r="G93" i="4" s="1"/>
  <c r="F144" i="3"/>
  <c r="F143" i="3" s="1"/>
  <c r="F72" i="3"/>
  <c r="F68" i="3" s="1"/>
  <c r="F118" i="3"/>
  <c r="F35" i="3"/>
  <c r="F27" i="3"/>
  <c r="F26" i="3" s="1"/>
  <c r="F25" i="3" s="1"/>
  <c r="F24" i="3" s="1"/>
  <c r="F17" i="3"/>
  <c r="F19" i="3"/>
  <c r="F9" i="3"/>
  <c r="F8" i="3" s="1"/>
  <c r="E31" i="2"/>
  <c r="D31" i="2"/>
  <c r="F34" i="3" l="1"/>
  <c r="F137" i="4"/>
  <c r="G137" i="4"/>
  <c r="F78" i="3"/>
  <c r="D9" i="7"/>
  <c r="F67" i="3"/>
  <c r="F66" i="3" s="1"/>
  <c r="D8" i="7"/>
  <c r="F117" i="3"/>
  <c r="F106" i="3" s="1"/>
  <c r="D10" i="7"/>
  <c r="F142" i="3"/>
  <c r="D11" i="7"/>
  <c r="F6" i="3"/>
  <c r="F16" i="3"/>
  <c r="F15" i="3" l="1"/>
  <c r="F14" i="3" s="1"/>
  <c r="F5" i="3" s="1"/>
  <c r="D6" i="7"/>
  <c r="D14" i="7" s="1"/>
  <c r="D15" i="21"/>
  <c r="D12" i="21"/>
  <c r="D9" i="21"/>
  <c r="D7" i="21"/>
  <c r="C15" i="21"/>
  <c r="C12" i="21"/>
  <c r="C9" i="21"/>
  <c r="C7" i="21"/>
  <c r="C6" i="20"/>
  <c r="C16" i="20"/>
  <c r="C13" i="20"/>
  <c r="C10" i="20"/>
  <c r="C8" i="20"/>
  <c r="D11" i="12"/>
  <c r="E11" i="12"/>
  <c r="C11" i="12"/>
  <c r="F188" i="3"/>
  <c r="F168" i="3"/>
  <c r="F136" i="3"/>
  <c r="F77" i="3"/>
  <c r="D13" i="8"/>
  <c r="E13" i="8"/>
  <c r="G7" i="9"/>
  <c r="H7" i="9"/>
  <c r="F7" i="9"/>
  <c r="D29" i="2"/>
  <c r="D25" i="2"/>
  <c r="D20" i="2"/>
  <c r="D15" i="2"/>
  <c r="D13" i="2"/>
  <c r="D6" i="2"/>
  <c r="E29" i="2"/>
  <c r="E25" i="2"/>
  <c r="E20" i="2"/>
  <c r="E15" i="2"/>
  <c r="E13" i="2"/>
  <c r="E6" i="2"/>
  <c r="D31" i="1"/>
  <c r="D28" i="1"/>
  <c r="D26" i="1"/>
  <c r="D20" i="1"/>
  <c r="D13" i="1"/>
  <c r="D11" i="1"/>
  <c r="C5" i="20" l="1"/>
  <c r="C27" i="20" s="1"/>
  <c r="C8" i="11" s="1"/>
  <c r="C7" i="11" s="1"/>
  <c r="F194" i="3"/>
  <c r="E33" i="2"/>
  <c r="D11" i="10" s="1"/>
  <c r="D10" i="10" s="1"/>
  <c r="D33" i="2"/>
  <c r="C11" i="10" s="1"/>
  <c r="C10" i="10" s="1"/>
  <c r="D33" i="1"/>
  <c r="C10" i="11" s="1"/>
  <c r="C9" i="11" s="1"/>
  <c r="D26" i="21"/>
  <c r="D9" i="10" s="1"/>
  <c r="D8" i="10" s="1"/>
  <c r="C26" i="21"/>
  <c r="C9" i="10" s="1"/>
  <c r="C8" i="10" s="1"/>
  <c r="D7" i="10" l="1"/>
  <c r="D6" i="10" s="1"/>
  <c r="C7" i="10"/>
  <c r="C6" i="10" s="1"/>
  <c r="C6" i="11"/>
  <c r="C5" i="11" s="1"/>
</calcChain>
</file>

<file path=xl/sharedStrings.xml><?xml version="1.0" encoding="utf-8"?>
<sst xmlns="http://schemas.openxmlformats.org/spreadsheetml/2006/main" count="3131" uniqueCount="310">
  <si>
    <t>(тыс. руб.)</t>
  </si>
  <si>
    <t>Наименование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</si>
  <si>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</si>
  <si>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</si>
  <si>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</si>
  <si>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</si>
  <si>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</si>
  <si>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</si>
  <si>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</si>
  <si>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</si>
  <si>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</si>
  <si>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</si>
  <si>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</si>
  <si>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</si>
  <si>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</si>
  <si>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</si>
  <si>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</si>
  <si>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</si>
  <si>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</si>
  <si>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</si>
  <si>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</si>
  <si>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</si>
  <si>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</si>
  <si>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</si>
  <si>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</si>
  <si>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</si>
  <si>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</si>
  <si>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</si>
  <si>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</si>
  <si>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</si>
  <si>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</si>
  <si>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01</t>
  </si>
  <si>
    <t>00</t>
  </si>
  <si>
    <t>Раздел</t>
  </si>
  <si>
    <t>Подраздел</t>
  </si>
  <si>
    <t>02</t>
  </si>
  <si>
    <t>03</t>
  </si>
  <si>
    <t>04</t>
  </si>
  <si>
    <t>05</t>
  </si>
  <si>
    <t>07</t>
  </si>
  <si>
    <t>08</t>
  </si>
  <si>
    <t>06</t>
  </si>
  <si>
    <t>09</t>
  </si>
  <si>
    <t>Плановый период</t>
  </si>
  <si>
    <t>2025 год</t>
  </si>
  <si>
    <t>2026 год</t>
  </si>
  <si>
    <t>КЦСР</t>
  </si>
  <si>
    <t>КВР</t>
  </si>
  <si>
    <t>Наименование публичного нормативного обязательства</t>
  </si>
  <si>
    <t>2024 год</t>
  </si>
  <si>
    <t>№ программы</t>
  </si>
  <si>
    <t>Ответственный исполнитель</t>
  </si>
  <si>
    <t>Наименование муниципальной программы</t>
  </si>
  <si>
    <t>Всего расходов по муниципальным программам</t>
  </si>
  <si>
    <t>14</t>
  </si>
  <si>
    <t>99</t>
  </si>
  <si>
    <t>Наименование главного распорядителя/разделов, подразделов, целевых статей и видов расходов</t>
  </si>
  <si>
    <t>Главный распорядитель</t>
  </si>
  <si>
    <t>№ п/п</t>
  </si>
  <si>
    <t>Код бюджетной классификации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</si>
  <si>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</si>
  <si>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</si>
  <si>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</si>
  <si>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</si>
  <si>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</si>
  <si>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</si>
  <si>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</si>
  <si>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</si>
  <si>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</si>
  <si>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</si>
  <si>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</si>
  <si>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</si>
  <si>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</si>
  <si>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</si>
  <si>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2 02 00000 00 0000 000</t>
  </si>
  <si>
    <t>Иные межбюджетные трансферты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</si>
  <si>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</si>
  <si>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</si>
  <si>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</si>
  <si>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</si>
  <si>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</si>
  <si>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</si>
  <si>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</si>
  <si>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>Наименование передаваемого полномочия по вопросам местного значения</t>
  </si>
  <si>
    <t>Осуществление внешнего муниципального финансового контроля</t>
  </si>
  <si>
    <t>Организация и осуществление мероприятий по работе с детьми и молодежью в поселении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</si>
  <si>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</si>
  <si>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</si>
  <si>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Всего:</t>
  </si>
  <si>
    <t>(тыс. руб.)</t>
  </si>
  <si>
    <t>Наименование дохода</t>
  </si>
  <si>
    <t>1 05 00000 00 0000 000</t>
  </si>
  <si>
    <t>1 05 03000 01 0000 110</t>
  </si>
  <si>
    <t xml:space="preserve">Единый сельскохозяйственный налог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</si>
  <si>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</si>
  <si>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</si>
  <si>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1 14 02000 00 0000 000</t>
  </si>
  <si>
    <t>Налоговые и неналоговые доходы</t>
  </si>
  <si>
    <t>Налоги на прибыль, доходы</t>
  </si>
  <si>
    <t>1 00 00000 00 0000 000</t>
  </si>
  <si>
    <t>1 01 00000 00 0000 000</t>
  </si>
  <si>
    <t>1 01 02000 01 0000 110</t>
  </si>
  <si>
    <t>Налоги на совокупный доход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</si>
  <si>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</si>
  <si>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</si>
  <si>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</si>
  <si>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</si>
  <si>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</si>
  <si>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</si>
  <si>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</si>
  <si>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</si>
  <si>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</si>
  <si>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</si>
  <si>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</si>
  <si>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</si>
  <si>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</si>
  <si>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2 02 30000 00 0000 150</t>
  </si>
  <si>
    <t>Субвенции бюджетам бюджетной системы Российской Федерации</t>
  </si>
  <si>
    <t>2 02 40000 00 0000 150</t>
  </si>
  <si>
    <t>Всего доходов</t>
  </si>
  <si>
    <t>Объем поступлений доходов в бюджет муниципального образования поселок Боровский  по группам, подгруппам и статьям бюджетной классификации на 2024 год</t>
  </si>
  <si>
    <t>Объем поступлений доходов в бюджет муниципального образования поселок Боровский по группам, подгруппам и статьям бюджетной классификации на плановый период 2025 и 2026 годов</t>
  </si>
  <si>
    <t xml:space="preserve">Объем и распределение межбюджетных трансфертов,
 предоставляемых из бюджета муниципального образования поселок Боровский
 в бюджет Тюменского муниципального района
 для осуществления части передаваемых полномочий по вопросам местного значения
 на 2024 год на плановый период 2025 и 2026 годов
</t>
  </si>
  <si>
    <t>066 01 05 00 00 00 0000 000</t>
  </si>
  <si>
    <t>066 01 05 00 00 00 0000 500</t>
  </si>
  <si>
    <t>066 01 05 02 01 10 0000 510</t>
  </si>
  <si>
    <t>066  01 05 00 00 00 0000 600</t>
  </si>
  <si>
    <t>066 01 05 02 01 10 0000 610</t>
  </si>
  <si>
    <t xml:space="preserve">Источники финансирования дефицита бюджета муниципального образования поселок Боровский  на 2024 год </t>
  </si>
  <si>
    <t xml:space="preserve">000 01 00 00 00 00 0000 000 </t>
  </si>
  <si>
    <t>066  01 05 00 00 00 0000 000</t>
  </si>
  <si>
    <t>066 01 05 00 00 00 0000 600</t>
  </si>
  <si>
    <t>Объем и распределение бюджетных ассигнований по разделам и подразделам классификации расходов бюджета  муниципального образования  поселок Боровский на 2024 год</t>
  </si>
  <si>
    <t>Условно утвержденные расходы</t>
  </si>
  <si>
    <t>Объем и распределение бюджетных ассигнований по разделам, подразделам, целевым статьям (муниципальным программам  муниципального образования поселок Боровский и непрограммным направлениям деятельности), группам и подгруппам видов расходов классификации расходов бюджета  муниципального образования поселок Боровский на 2024 год</t>
  </si>
  <si>
    <t>01 0 00 00000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</si>
  <si>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</si>
  <si>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</si>
  <si>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</si>
  <si>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Расходы на выплаты персоналу государственных (муниципальных) органов</t>
  </si>
  <si>
    <t>Муниципальная программа «Развитие муниципальной службы в муниципальном образовании поселок Боровский на 2024-2026 годы»</t>
  </si>
  <si>
    <t>Обеспечение деятельности органов местного самоуправления</t>
  </si>
  <si>
    <t>01 0 00 70100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</si>
  <si>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</si>
  <si>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</si>
  <si>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</si>
  <si>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Непрограммные мероприятия</t>
  </si>
  <si>
    <t>11</t>
  </si>
  <si>
    <t>99 0 00 70111</t>
  </si>
  <si>
    <t>Иные бюджетные ассигнования</t>
  </si>
  <si>
    <t>800</t>
  </si>
  <si>
    <t>Резервные средства</t>
  </si>
  <si>
    <t>870</t>
  </si>
  <si>
    <t>99 0 00 00000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</si>
  <si>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</si>
  <si>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</si>
  <si>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Межбюджетные трансферты</t>
  </si>
  <si>
    <t>13</t>
  </si>
  <si>
    <t>Опубликование муниципальных правовых актов, иной официальной информации в печатном СМИ</t>
  </si>
  <si>
    <t>01 0 00 70480</t>
  </si>
  <si>
    <t xml:space="preserve">02 0 00 00000 </t>
  </si>
  <si>
    <t xml:space="preserve">Мероприятия по владению, пользованию и распоряжению имуществом, находящимся в муниципальной собственности </t>
  </si>
  <si>
    <t>02 0 00 70580</t>
  </si>
  <si>
    <t>Мероприятия по проведению оценки  недвижимости</t>
  </si>
  <si>
    <t>02 0 03 00000</t>
  </si>
  <si>
    <t xml:space="preserve"> Оценка недвижимости, признание прав и регулирование отношений по государственной и муниципальной собственности. </t>
  </si>
  <si>
    <t>02 0 03 70300</t>
  </si>
  <si>
    <t>99 0 00 70200</t>
  </si>
  <si>
    <t>Выполнение других обязательств органов местного самоуправления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</si>
  <si>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2024-2026 годы»</t>
  </si>
  <si>
    <t xml:space="preserve">Мероприятия по проведению кадастровых работ на бесхозяйные объекты </t>
  </si>
  <si>
    <t xml:space="preserve">02 0 02 00000 </t>
  </si>
  <si>
    <t>02 0 02 70300</t>
  </si>
  <si>
    <t>03 0 00 00000</t>
  </si>
  <si>
    <t>Осуществление первичного воинского учета на территориях, где отсутствуют военные комиссариаты</t>
  </si>
  <si>
    <t>03 0 00 51180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</si>
  <si>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2024-2026 годы"</t>
  </si>
  <si>
    <t>Муниципальная программа «Обеспечение безопасности жизнедеятельности на территории поселка Боровский на 2023-2025 годы"</t>
  </si>
  <si>
    <t>10</t>
  </si>
  <si>
    <t>04 0 00 00000</t>
  </si>
  <si>
    <t>Мероприятия по обеспечению безопасности людей на водных объектах</t>
  </si>
  <si>
    <t>04 0 01 00000</t>
  </si>
  <si>
    <t xml:space="preserve"> Участие в предупреждении и ликвидации последствий чрезвычайных ситуаций </t>
  </si>
  <si>
    <t>04 0 01 70210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</si>
  <si>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</si>
  <si>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04 0 02 00000</t>
  </si>
  <si>
    <t>04 0 02 70210</t>
  </si>
  <si>
    <t>Мероприятия по обеспечению первичных мер пожарной безопасности</t>
  </si>
  <si>
    <t>04 0 04 00000</t>
  </si>
  <si>
    <t>Обеспечение первичных мер пожарной безопасности</t>
  </si>
  <si>
    <t>04 0 04 70240</t>
  </si>
  <si>
    <t>Мероприятия по обеспечению деятельности пожарной дружины</t>
  </si>
  <si>
    <t>04 0 05 00000</t>
  </si>
  <si>
    <t>04 0 05 70240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</si>
  <si>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</si>
  <si>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</si>
  <si>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Муниципальная программа «Обеспечение безопасности жизнедеятельности на территории поселка Боровский на 2024-2026 годы"</t>
  </si>
  <si>
    <t>04 0 06 00000</t>
  </si>
  <si>
    <t>04 0 06 90020</t>
  </si>
  <si>
    <t>99 0 00 70130</t>
  </si>
  <si>
    <t>Мероприятия по обеспечению занятости населения в рамках непрограммных мероприятий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</si>
  <si>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</si>
  <si>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</si>
  <si>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</si>
  <si>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Дорожная деятельность в отношении автомобильных дорог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</si>
  <si>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</si>
  <si>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</si>
  <si>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</si>
  <si>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</si>
  <si>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</si>
  <si>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</si>
  <si>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02 0 00 96160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</si>
  <si>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2024-2026 годы"</t>
  </si>
  <si>
    <t>Муниципальная программа «Содержание автомобильных дорог муниципального образования поселок Боровский на 2024-2025 годы"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</si>
  <si>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</si>
  <si>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</si>
  <si>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</si>
  <si>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>Мероприятия, осуществляемые в рамках благоустройства</t>
  </si>
  <si>
    <t xml:space="preserve"> 06 0 02 76000</t>
  </si>
  <si>
    <t xml:space="preserve">Содержание мест (площадок) накопления твердых коммунальных отходов </t>
  </si>
  <si>
    <t>06 0 02 79820</t>
  </si>
  <si>
    <t>Муниципальная программа муниципального образования поселок Боровский «Формирование современной сельской среды» до 2024 года</t>
  </si>
  <si>
    <t>08 0 00 00000</t>
  </si>
  <si>
    <t>Мероприятия по благоустройству мест массового отдыха населения.</t>
  </si>
  <si>
    <t>08 0 02 00000</t>
  </si>
  <si>
    <t>08 0 02 76000</t>
  </si>
  <si>
    <t>Иные закупки товаров, работ и услуг для обеспечения государственных (муниципальных) нужд</t>
  </si>
  <si>
    <t>Муниципальная программа «Благоустройство территории муниципального образования поселок Боровский на 2024-2026 годы»</t>
  </si>
  <si>
    <t>07 0 00 00000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</si>
  <si>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</si>
  <si>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</si>
  <si>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</si>
  <si>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Выплата пенсии за выслугу лет лицам, замещавшим муниципальные должности, должности муниципальной службы</t>
  </si>
  <si>
    <t>01 0 00 70470</t>
  </si>
  <si>
    <t>Социальное обеспечение и иные выплаты населению</t>
  </si>
  <si>
    <t>Публичные нормативные социальные выплаты гражданам</t>
  </si>
  <si>
    <t>000 01 00 00 00 00 0000 000</t>
  </si>
  <si>
    <t>Объем и распределение бюджетных ассигнований по разделам, подразделам, целевым статьям (муниципальным программам  муниципального образования поселок Боровский и непрограммным направлениям деятельности), группам и подгруппам видов расходов классификации расходов бюджета  муниципального образования поселок Боровский на плановый период 2025 и 2026 годов</t>
  </si>
  <si>
    <t>99 0 00 70010</t>
  </si>
  <si>
    <t>Специальные расходы</t>
  </si>
  <si>
    <t>Источники финансирования дефицита бюджета  муниципального образования поселок Боровский на плановый период 2025 и 2026 годов</t>
  </si>
  <si>
    <r>
      <t>Оказание поддержки гражданам и их объединениям, участвующим в охране общественного порядка, создание условий для деятельности народных дружин,</t>
    </r>
    <r>
      <rPr>
        <sz val="12"/>
        <color rgb="FF000000"/>
        <rFont val="PT Astra Serif"/>
        <family val="1"/>
        <charset val="204"/>
      </rPr>
      <t xml:space="preserve"> в части полномочий по созданию условий для деятельности народных дружин</t>
    </r>
    <r>
      <rPr>
        <sz val="12"/>
        <color theme="1"/>
        <rFont val="PT Astra Serif"/>
        <family val="1"/>
        <charset val="204"/>
      </rPr>
      <t>.</t>
    </r>
  </si>
  <si>
    <t>Объем и распределение бюджетных ассигнований по разделам и подразделам классификации расходов бюджета  муниципального образования поселок Боровский  на плановый период 2025 и 2026 годов</t>
  </si>
  <si>
    <t>Муниципальная программа «Основные направления развития молодежной политики в муниципальном образовании поселок Боровский на 2024-2026 годы"</t>
  </si>
  <si>
    <t>Ведомственная структура расходов бюджета  муниципального образования по главным распорядителям бюджетных средств, разделам, подразделам, целевым статьям (муниципальным  программам  муниципального образованияпоселок Боровский и непрограммным направлениям деятельности), группам и подгруппам видов расходов классификации расходов бюджета муниципального образования поселок Боровский на 2024 год</t>
  </si>
  <si>
    <t>Администрация муниципального образования поселок Боровский</t>
  </si>
  <si>
    <t>066</t>
  </si>
  <si>
    <t>Ведомственная структура расходов бюджета  муниципального образования поселок Боровский по главным распорядителям бюджетных средств, разделам, подразделам, целевым статьям (муниципальным  программам муниципального образования поселок Боровский и непрограммным направлениям деятельности), группам и подгруппам видов расходов классификации расходов бюджета  муниципального образования поселок Боровский на плановый период 2025 и 2026 годов</t>
  </si>
  <si>
    <t>МУНИЦИПАЛЬНЫЕ ПРОГРАММЫ</t>
  </si>
  <si>
    <t xml:space="preserve">Муниципальная программа "Повышение эффективности управления и распоряжения собственностью муниципального образования поселок Боровский на 2024-2026 годы" 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</si>
  <si>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2024-2026 годы»</t>
  </si>
  <si>
    <t>Муниципальная программа "Обеспечение безопасности жизнедеятельности на территории поселка Боровский на 2024-2026 годы "</t>
  </si>
  <si>
    <t>Муниципальная программа "Содержание автомобильных дорог муниципального образования поселок Боровский на 2024-2026 годы "</t>
  </si>
  <si>
    <t xml:space="preserve">Муниципальная программа "Благоустройство территории муниципального образования поселок Боровский на 2024-2026 годы" </t>
  </si>
  <si>
    <t>Муниципальная программа "Основные направления развития молодежной политики в муниципальном образовании поселок Боровский на 2024-2026 годы "</t>
  </si>
  <si>
    <t>Муниципальная программа "Развитие муниципальной службы в муниципальном образовании поселок Боровский на 2024-2026 годы "</t>
  </si>
  <si>
    <t>Распределение бюджетных ассигнований по муниципальным  программам муниципального образования поселок Боровский на 2024 год</t>
  </si>
  <si>
    <t>Распределение бюджетных ассигнований по муниципальным  программам муниципального образования поселок Боровский на плановый период 2025 и 2026 годов.</t>
  </si>
  <si>
    <t>Проведение выборов в Думу муниципального образования поселок Боровский</t>
  </si>
  <si>
    <t>Проведение выборов в  Думу муниципального образования поселок Боровский</t>
  </si>
  <si>
    <t>99 0 00 99990</t>
  </si>
  <si>
    <r>
      <t xml:space="preserve">Объем и распределение </t>
    </r>
    <r>
      <rPr>
        <b/>
        <sz val="14"/>
        <color rgb="FF26282F"/>
        <rFont val="PT Astra Serif"/>
        <family val="1"/>
        <charset val="204"/>
      </rPr>
      <t>бюджетных ассигнований бюджета  муниципального образования поселок Боровский направляемых на исполнение публичных нормативных обязательств на 2024 год и на плановый период 2025 и 2026 годов</t>
    </r>
  </si>
  <si>
    <t>Мероприятия по предупреждению и ликвидации чрезвычайных ситуаций и происшествий</t>
  </si>
  <si>
    <t>04 0 03 00000</t>
  </si>
  <si>
    <t>04 0 03 70210</t>
  </si>
  <si>
    <t>03 0 00 71180</t>
  </si>
  <si>
    <t>Осуществление первичного воинского учета на территориях, где отсутствуют военные комиссариаты, за счет средств местного бюджета</t>
  </si>
  <si>
    <t xml:space="preserve">Мероприятия  по организации работы добровольной народной дружины </t>
  </si>
  <si>
    <t>Резервный фонд администрации муниципального образования</t>
  </si>
  <si>
    <t>12</t>
  </si>
  <si>
    <t>Другие вопросы в области национальной экономики</t>
  </si>
  <si>
    <t>02 0 00 00000</t>
  </si>
  <si>
    <t xml:space="preserve"> Мероприятия по землеустройству и землепользованию под объектами муниципальной собственности</t>
  </si>
  <si>
    <t>02 0 04 00000</t>
  </si>
  <si>
    <t>Мероприятия по землеустройству и землепользованию</t>
  </si>
  <si>
    <t xml:space="preserve">02 0 04 70290 </t>
  </si>
  <si>
    <t>Мероприятия по трудоустройству несовершеннолетних подростков</t>
  </si>
  <si>
    <t>07 0 01 00000</t>
  </si>
  <si>
    <t>Мероприятия по обеспечению занятости населения</t>
  </si>
  <si>
    <t>07 0 01 70130</t>
  </si>
  <si>
    <t>Муниципальная программа «Основные направления развития молодежной политики в муниципальном образовании поселок Боровский на 2024-2026 годы</t>
  </si>
  <si>
    <t>Уплата налогов, сборов и иных платежей</t>
  </si>
  <si>
    <t xml:space="preserve"> Профессиональная подготовка, переподготовка и повышение квалификации</t>
  </si>
  <si>
    <t>Исполнение судебных актов</t>
  </si>
  <si>
    <t>Текущие расходы в сфере дорожного хозяйства за счет дорожного фонда</t>
  </si>
  <si>
    <t>05 0 02 78050</t>
  </si>
  <si>
    <t>200</t>
  </si>
  <si>
    <t>240</t>
  </si>
  <si>
    <t xml:space="preserve">Мероприятия по проведению кадастровых работ на объекты муниципальной собственности </t>
  </si>
  <si>
    <t xml:space="preserve">02 0 01 00000 </t>
  </si>
  <si>
    <t>02 0 01 70300</t>
  </si>
  <si>
    <t>Мероприятия в области социальной политики</t>
  </si>
  <si>
    <t>Пособия, компенсации и другие выплаты гражданам</t>
  </si>
  <si>
    <t>99 0 00 70270</t>
  </si>
  <si>
    <t>Финансовое обеспечение расходов на стимулирование органов местного самоуправления</t>
  </si>
  <si>
    <r>
      <t>01 0 00</t>
    </r>
    <r>
      <rPr>
        <sz val="12"/>
        <rFont val="Arial"/>
        <family val="2"/>
        <charset val="204"/>
      </rPr>
      <t xml:space="preserve"> 20020</t>
    </r>
  </si>
  <si>
    <t>Приложение № 1 к Решению Думы муниципального образования поселок Боровский  от 29.11.2023 №390 (в редакции решения от 29.05.2024 №445)</t>
  </si>
  <si>
    <t>Приложение № 2 к Решению Думы  муниципального образования поселок Боровский от 29.11.2023 №390 (в редакции решения от 29.05.2024 №445)</t>
  </si>
  <si>
    <t>Приложение № 14 к  к Решению Думы  муниципального образования поселок Боровский от 29.11.2023 №390 (в редакции решения от 29.05.2024 №445)</t>
  </si>
  <si>
    <t>Приложение № 4 к Решению Думы  муниципального образования поселок Боровский от 29.11.2023 №390 (в редакции решения от 29.05.2024 №445)</t>
  </si>
  <si>
    <r>
      <t>Приложение</t>
    </r>
    <r>
      <rPr>
        <sz val="11"/>
        <color rgb="FF26282F"/>
        <rFont val="Arial"/>
        <family val="2"/>
        <charset val="204"/>
      </rPr>
      <t xml:space="preserve"> № 6  к Решению Думы  муниципального образования поселок Боровский от 29.11.2023 №390 (в редакции решения от 29.05.2024 №445)</t>
    </r>
  </si>
  <si>
    <t>Приложение № 10 к Решению Думы  муниципального образования поселок Боровский от 29.11.2023 №390 (в редакции решения от 29.05.2024 №445)</t>
  </si>
  <si>
    <t>Приложение № 8 к Решению Думы  муниципального образования поселок Боровский от 29.11.2023 №390 (в редакции решения от 29.05.2024 №445)</t>
  </si>
  <si>
    <t>Приложение № 12  к Решению Думы  муниципального образования поселок Боровский от 29.11.2023 №390 (в редакции решения от 29.05.2024 №445)</t>
  </si>
  <si>
    <t>Приложение № 13 к Решению Думы  муниципального образования поселок Боровский от 29.11.2023 №390 (в редакции решения от 29.05.2024 №445)</t>
  </si>
  <si>
    <t>Приложение № 3  к Решению Думы  муниципального образования поселок Боровский от 29.11.2023 №390 (в редакции решения от 29.05.2024 №445)</t>
  </si>
  <si>
    <r>
      <t>Приложение</t>
    </r>
    <r>
      <rPr>
        <sz val="11"/>
        <color rgb="FF26282F"/>
        <rFont val="Arial"/>
        <family val="2"/>
        <charset val="204"/>
      </rPr>
      <t xml:space="preserve"> №5 к Решению Думы  муниципального образования поселок Боровский от 29.11.2023 №390 (в редакции решения от 29.05.2024 №445)</t>
    </r>
  </si>
  <si>
    <t>Приложение № 7  к Решению Думы  муниципального образования поселок Боровский от 29.11.2023 №390 (в редакции решения от 29.05.2024 №445)</t>
  </si>
  <si>
    <t>Приложение № 9  к Решению Думы  муниципального образования поселок Боровский от 29.11.2023 №390 (в редакции решения от 29.05.2024 №445)</t>
  </si>
  <si>
    <t>Приложение №11  к Решению Думы  муниципального образования поселок Боровский от 29.11.2023 №390 (в редакции решения от 29.05.2024 №445)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</si>
</sst>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?"/>
    <numFmt numFmtId="166" formatCode="#,##0.0"/>
  </numFmts>
  <fonts count="3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26282F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i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indexed="8"/>
      <name val="PT Astra Serif"/>
      <family val="1"/>
      <charset val="204"/>
    </font>
    <font>
      <i/>
      <sz val="12"/>
      <color rgb="FF22272F"/>
      <name val="PT Astra Serif"/>
      <family val="1"/>
      <charset val="204"/>
    </font>
    <font>
      <sz val="11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i/>
      <sz val="12"/>
      <color theme="1"/>
      <name val="PT Astra Serif"/>
      <family val="1"/>
      <charset val="204"/>
    </font>
    <font>
      <b/>
      <sz val="12"/>
      <color indexed="60"/>
      <name val="PT Astra Serif"/>
      <family val="1"/>
      <charset val="204"/>
    </font>
    <font>
      <b/>
      <sz val="14"/>
      <color rgb="FF26282F"/>
      <name val="PT Astra Serif"/>
      <family val="1"/>
      <charset val="204"/>
    </font>
    <font>
      <sz val="12"/>
      <color rgb="FF333333"/>
      <name val="PT Astra Serif"/>
      <family val="1"/>
      <charset val="204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A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12" fillId="0" borderId="0" applyFill="0" applyBorder="0" applyAlignment="0" applyProtection="0"/>
    <xf numFmtId="0" fontId="10" fillId="0" borderId="0"/>
  </cellStyleXfs>
  <cellXfs count="2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43" fontId="13" fillId="0" borderId="0" xfId="2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49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vertical="top" wrapText="1"/>
    </xf>
    <xf numFmtId="49" fontId="19" fillId="2" borderId="8" xfId="0" applyNumberFormat="1" applyFont="1" applyFill="1" applyBorder="1" applyAlignment="1">
      <alignment horizontal="center" vertical="top" wrapText="1"/>
    </xf>
    <xf numFmtId="49" fontId="20" fillId="2" borderId="8" xfId="0" applyNumberFormat="1" applyFont="1" applyFill="1" applyBorder="1" applyAlignment="1">
      <alignment vertical="top" wrapText="1"/>
    </xf>
    <xf numFmtId="164" fontId="21" fillId="0" borderId="1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vertical="top" wrapText="1"/>
    </xf>
    <xf numFmtId="49" fontId="19" fillId="2" borderId="8" xfId="0" applyNumberFormat="1" applyFont="1" applyFill="1" applyBorder="1" applyAlignment="1">
      <alignment vertical="top" wrapText="1"/>
    </xf>
    <xf numFmtId="49" fontId="19" fillId="2" borderId="8" xfId="0" applyNumberFormat="1" applyFont="1" applyFill="1" applyBorder="1" applyAlignment="1">
      <alignment horizontal="right" vertical="top" wrapText="1"/>
    </xf>
    <xf numFmtId="49" fontId="23" fillId="2" borderId="8" xfId="0" applyNumberFormat="1" applyFont="1" applyFill="1" applyBorder="1" applyAlignment="1">
      <alignment vertical="top" wrapText="1"/>
    </xf>
    <xf numFmtId="49" fontId="23" fillId="2" borderId="8" xfId="0" applyNumberFormat="1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8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49" fontId="18" fillId="0" borderId="8" xfId="0" applyNumberFormat="1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8" xfId="1" applyFont="1" applyBorder="1" applyAlignment="1" applyProtection="1">
      <alignment horizontal="justify" vertical="center" wrapText="1"/>
    </xf>
    <xf numFmtId="49" fontId="19" fillId="4" borderId="8" xfId="0" applyNumberFormat="1" applyFont="1" applyFill="1" applyBorder="1" applyAlignment="1">
      <alignment vertical="top" wrapText="1"/>
    </xf>
    <xf numFmtId="49" fontId="18" fillId="0" borderId="8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8" xfId="0" applyFont="1" applyBorder="1" applyAlignment="1">
      <alignment vertical="center" wrapText="1"/>
    </xf>
    <xf numFmtId="49" fontId="18" fillId="3" borderId="8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wrapText="1"/>
      <protection locked="0"/>
    </xf>
    <xf numFmtId="0" fontId="21" fillId="0" borderId="1" xfId="0" applyFont="1" applyBorder="1" applyAlignment="1">
      <alignment horizontal="left" vertical="top" wrapText="1" indent="1"/>
    </xf>
    <xf numFmtId="164" fontId="21" fillId="0" borderId="1" xfId="0" applyNumberFormat="1" applyFont="1" applyBorder="1"/>
    <xf numFmtId="0" fontId="18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 vertical="top" wrapText="1" indent="1"/>
    </xf>
    <xf numFmtId="0" fontId="21" fillId="0" borderId="1" xfId="0" applyFont="1" applyFill="1" applyBorder="1" applyAlignment="1">
      <alignment horizontal="center" vertical="top" wrapText="1"/>
    </xf>
    <xf numFmtId="164" fontId="21" fillId="0" borderId="1" xfId="0" applyNumberFormat="1" applyFont="1" applyFill="1" applyBorder="1"/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 indent="1"/>
    </xf>
    <xf numFmtId="0" fontId="16" fillId="0" borderId="1" xfId="0" applyFont="1" applyBorder="1" applyAlignment="1">
      <alignment horizontal="center" vertical="top" wrapText="1"/>
    </xf>
    <xf numFmtId="164" fontId="16" fillId="0" borderId="1" xfId="0" applyNumberFormat="1" applyFont="1" applyBorder="1"/>
    <xf numFmtId="0" fontId="17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center" vertical="top" wrapText="1"/>
    </xf>
    <xf numFmtId="164" fontId="17" fillId="0" borderId="1" xfId="0" applyNumberFormat="1" applyFont="1" applyBorder="1"/>
    <xf numFmtId="164" fontId="16" fillId="0" borderId="1" xfId="0" applyNumberFormat="1" applyFont="1" applyBorder="1" applyAlignment="1">
      <alignment vertical="top" wrapText="1"/>
    </xf>
    <xf numFmtId="164" fontId="17" fillId="0" borderId="1" xfId="0" applyNumberFormat="1" applyFont="1" applyBorder="1" applyAlignment="1">
      <alignment vertical="top" wrapText="1"/>
    </xf>
    <xf numFmtId="164" fontId="21" fillId="0" borderId="1" xfId="0" applyNumberFormat="1" applyFont="1" applyBorder="1" applyAlignment="1">
      <alignment vertical="top" wrapText="1"/>
    </xf>
    <xf numFmtId="164" fontId="21" fillId="0" borderId="1" xfId="0" applyNumberFormat="1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left" wrapText="1"/>
    </xf>
    <xf numFmtId="164" fontId="21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wrapText="1"/>
    </xf>
    <xf numFmtId="0" fontId="16" fillId="0" borderId="4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16" fillId="0" borderId="4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horizontal="right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49" fontId="19" fillId="2" borderId="11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readingOrder="1"/>
    </xf>
    <xf numFmtId="49" fontId="17" fillId="0" borderId="5" xfId="0" applyNumberFormat="1" applyFont="1" applyBorder="1" applyAlignment="1">
      <alignment horizontal="center" vertical="center" wrapText="1"/>
    </xf>
    <xf numFmtId="49" fontId="20" fillId="2" borderId="8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49" fontId="19" fillId="2" borderId="13" xfId="0" applyNumberFormat="1" applyFont="1" applyFill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49" fontId="16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65" fontId="20" fillId="2" borderId="1" xfId="0" applyNumberFormat="1" applyFont="1" applyFill="1" applyBorder="1" applyAlignment="1">
      <alignment horizontal="center" wrapText="1"/>
    </xf>
    <xf numFmtId="49" fontId="30" fillId="2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top" wrapText="1"/>
    </xf>
    <xf numFmtId="164" fontId="17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164" fontId="29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center" wrapText="1" readingOrder="1"/>
    </xf>
    <xf numFmtId="49" fontId="23" fillId="2" borderId="13" xfId="0" applyNumberFormat="1" applyFont="1" applyFill="1" applyBorder="1" applyAlignment="1">
      <alignment horizontal="center" vertical="top" wrapText="1"/>
    </xf>
    <xf numFmtId="49" fontId="23" fillId="2" borderId="11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19" fillId="2" borderId="1" xfId="0" applyNumberFormat="1" applyFont="1" applyFill="1" applyBorder="1" applyAlignment="1">
      <alignment vertical="top" wrapText="1"/>
    </xf>
    <xf numFmtId="49" fontId="20" fillId="2" borderId="1" xfId="0" applyNumberFormat="1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49" fontId="19" fillId="4" borderId="1" xfId="0" applyNumberFormat="1" applyFont="1" applyFill="1" applyBorder="1" applyAlignment="1">
      <alignment vertical="top" wrapText="1"/>
    </xf>
    <xf numFmtId="49" fontId="23" fillId="2" borderId="1" xfId="0" applyNumberFormat="1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49" fontId="18" fillId="0" borderId="1" xfId="0" applyNumberFormat="1" applyFont="1" applyBorder="1" applyAlignment="1">
      <alignment vertical="top" wrapText="1"/>
    </xf>
    <xf numFmtId="0" fontId="18" fillId="0" borderId="1" xfId="1" applyFont="1" applyBorder="1" applyAlignment="1" applyProtection="1">
      <alignment vertical="top" wrapText="1"/>
    </xf>
    <xf numFmtId="0" fontId="21" fillId="0" borderId="1" xfId="0" applyFont="1" applyFill="1" applyBorder="1" applyAlignment="1" applyProtection="1">
      <alignment vertical="top" wrapText="1"/>
      <protection locked="0"/>
    </xf>
    <xf numFmtId="49" fontId="18" fillId="3" borderId="1" xfId="0" applyNumberFormat="1" applyFont="1" applyFill="1" applyBorder="1" applyAlignment="1">
      <alignment vertical="top" wrapText="1"/>
    </xf>
    <xf numFmtId="164" fontId="29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center" wrapText="1" readingOrder="1"/>
    </xf>
    <xf numFmtId="0" fontId="21" fillId="0" borderId="10" xfId="0" applyFont="1" applyBorder="1" applyAlignment="1">
      <alignment horizontal="right" vertical="center" wrapText="1" readingOrder="1"/>
    </xf>
    <xf numFmtId="0" fontId="18" fillId="3" borderId="8" xfId="0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left" vertical="center" wrapText="1" readingOrder="1"/>
    </xf>
    <xf numFmtId="49" fontId="19" fillId="2" borderId="8" xfId="0" applyNumberFormat="1" applyFont="1" applyFill="1" applyBorder="1" applyAlignment="1">
      <alignment horizontal="left" vertical="center" wrapText="1" readingOrder="1"/>
    </xf>
    <xf numFmtId="0" fontId="18" fillId="3" borderId="8" xfId="0" applyFont="1" applyFill="1" applyBorder="1" applyAlignment="1">
      <alignment horizontal="left" vertical="top" wrapText="1" readingOrder="1"/>
    </xf>
    <xf numFmtId="0" fontId="18" fillId="0" borderId="8" xfId="0" applyFont="1" applyBorder="1" applyAlignment="1">
      <alignment horizontal="left" vertical="center" wrapText="1" readingOrder="1"/>
    </xf>
    <xf numFmtId="164" fontId="21" fillId="3" borderId="1" xfId="0" applyNumberFormat="1" applyFont="1" applyFill="1" applyBorder="1"/>
    <xf numFmtId="164" fontId="17" fillId="3" borderId="1" xfId="0" applyNumberFormat="1" applyFont="1" applyFill="1" applyBorder="1"/>
    <xf numFmtId="0" fontId="9" fillId="3" borderId="0" xfId="0" applyFont="1" applyFill="1" applyBorder="1"/>
    <xf numFmtId="49" fontId="19" fillId="4" borderId="0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49" fontId="22" fillId="5" borderId="1" xfId="0" applyNumberFormat="1" applyFont="1" applyFill="1" applyBorder="1" applyAlignment="1">
      <alignment horizontal="center" vertical="top" wrapText="1"/>
    </xf>
    <xf numFmtId="49" fontId="16" fillId="5" borderId="1" xfId="0" applyNumberFormat="1" applyFont="1" applyFill="1" applyBorder="1" applyAlignment="1">
      <alignment vertical="top" wrapText="1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Border="1" applyAlignment="1">
      <alignment horizontal="center" vertical="top" wrapText="1"/>
    </xf>
    <xf numFmtId="166" fontId="20" fillId="2" borderId="8" xfId="0" applyNumberFormat="1" applyFont="1" applyFill="1" applyBorder="1" applyAlignment="1">
      <alignment horizontal="center" vertical="top" wrapText="1"/>
    </xf>
    <xf numFmtId="166" fontId="19" fillId="2" borderId="8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32" fillId="0" borderId="0" xfId="0" applyFont="1"/>
    <xf numFmtId="0" fontId="22" fillId="0" borderId="8" xfId="0" applyFont="1" applyBorder="1"/>
    <xf numFmtId="0" fontId="33" fillId="0" borderId="8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8" fillId="0" borderId="18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21" fillId="0" borderId="4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8" fillId="0" borderId="4" xfId="1" applyFont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1" fillId="0" borderId="4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wrapText="1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</cellXfs>
  <cellStyles count="5">
    <cellStyle name="Гиперссылка" xfId="1" builtinId="8"/>
    <cellStyle name="Обычный" xfId="0" builtinId="0"/>
    <cellStyle name="Обычный 6" xfId="4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C30"/>
  <sheetViews>
    <sheetView workbookViewId="0">
      <selection activeCell="B1" sqref="B1:C1"/>
    </sheetView>
  </sheetViews>
  <sheetFormatPr defaultRowHeight="15" x14ac:dyDescent="0.2"/>
  <cols>
    <col min="1" max="1" width="71.7109375" style="9" customWidth="1"/>
    <col min="2" max="2" width="31.5703125" style="9" customWidth="1"/>
    <col min="3" max="3" width="15.7109375" style="9" customWidth="1"/>
    <col min="4" max="16384" width="9.140625" style="9"/>
  </cols>
  <sheetData>
    <row r="1" spans="1:3" ht="60.75" customHeight="1" x14ac:dyDescent="0.2">
      <c r="B1" s="196" t="s">
        <v>296</v>
      </c>
      <c r="C1" s="196"/>
    </row>
    <row r="2" spans="1:3" ht="53.25" customHeight="1" x14ac:dyDescent="0.2">
      <c r="A2" s="195" t="s">
        <v>120</v>
      </c>
      <c r="B2" s="195"/>
      <c r="C2" s="195"/>
    </row>
    <row r="3" spans="1:3" s="1" customFormat="1" ht="14.25" x14ac:dyDescent="0.2">
      <c r="C3" s="1" t="s">
        <v>89</v>
      </c>
    </row>
    <row r="4" spans="1:3" s="31" customFormat="1" ht="30.75" customHeight="1" x14ac:dyDescent="0.25">
      <c r="A4" s="72" t="s">
        <v>90</v>
      </c>
      <c r="B4" s="72" t="s">
        <v>59</v>
      </c>
      <c r="C4" s="72" t="s">
        <v>2</v>
      </c>
    </row>
    <row r="5" spans="1:3" ht="15.75" x14ac:dyDescent="0.25">
      <c r="A5" s="73" t="s">
        <v>97</v>
      </c>
      <c r="B5" s="74" t="s">
        <v>99</v>
      </c>
      <c r="C5" s="75">
        <f>C6+C8+C10+C13+C16+C19+C21</f>
        <v>43151.6</v>
      </c>
    </row>
    <row r="6" spans="1:3" ht="15.75" x14ac:dyDescent="0.25">
      <c r="A6" s="76" t="s">
        <v>98</v>
      </c>
      <c r="B6" s="77" t="s">
        <v>100</v>
      </c>
      <c r="C6" s="78">
        <f>C7</f>
        <v>14426.3</v>
      </c>
    </row>
    <row r="7" spans="1:3" ht="15.75" x14ac:dyDescent="0.25">
      <c r="A7" s="66" t="s">
        <v>60</v>
      </c>
      <c r="B7" s="63" t="s">
        <v>101</v>
      </c>
      <c r="C7" s="67">
        <v>14426.3</v>
      </c>
    </row>
    <row r="8" spans="1:3" ht="15.75" x14ac:dyDescent="0.25">
      <c r="A8" s="76" t="s">
        <v>102</v>
      </c>
      <c r="B8" s="77" t="s">
        <v>91</v>
      </c>
      <c r="C8" s="78">
        <f>C9</f>
        <v>0.2</v>
      </c>
    </row>
    <row r="9" spans="1:3" ht="15.75" x14ac:dyDescent="0.25">
      <c r="A9" s="66" t="s">
        <v>93</v>
      </c>
      <c r="B9" s="63" t="s">
        <v>92</v>
      </c>
      <c r="C9" s="67">
        <v>0.2</v>
      </c>
    </row>
    <row r="10" spans="1:3" ht="15.75" x14ac:dyDescent="0.25">
      <c r="A10" s="76" t="s">
        <v>103</v>
      </c>
      <c r="B10" s="77" t="s">
        <v>61</v>
      </c>
      <c r="C10" s="78">
        <f>C11+C12</f>
        <v>21798.1</v>
      </c>
    </row>
    <row r="11" spans="1:3" ht="15.75" x14ac:dyDescent="0.25">
      <c r="A11" s="68" t="s">
        <v>63</v>
      </c>
      <c r="B11" s="63" t="s">
        <v>62</v>
      </c>
      <c r="C11" s="67">
        <v>4658</v>
      </c>
    </row>
    <row r="12" spans="1:3" ht="15.75" x14ac:dyDescent="0.25">
      <c r="A12" s="68" t="s">
        <v>65</v>
      </c>
      <c r="B12" s="63" t="s">
        <v>64</v>
      </c>
      <c r="C12" s="67">
        <v>17140.099999999999</v>
      </c>
    </row>
    <row r="13" spans="1:3" ht="31.5" x14ac:dyDescent="0.25">
      <c r="A13" s="76" t="s">
        <v>105</v>
      </c>
      <c r="B13" s="77" t="s">
        <v>104</v>
      </c>
      <c r="C13" s="78">
        <f>C14+C15</f>
        <v>5716</v>
      </c>
    </row>
    <row r="14" spans="1:3" ht="78.75" x14ac:dyDescent="0.25">
      <c r="A14" s="66" t="s">
        <v>66</v>
      </c>
      <c r="B14" s="63" t="s">
        <v>106</v>
      </c>
      <c r="C14" s="67">
        <v>5353</v>
      </c>
    </row>
    <row r="15" spans="1:3" ht="78.75" x14ac:dyDescent="0.25">
      <c r="A15" s="66" t="s">
        <v>68</v>
      </c>
      <c r="B15" s="63" t="s">
        <v>67</v>
      </c>
      <c r="C15" s="67">
        <v>363</v>
      </c>
    </row>
    <row r="16" spans="1:3" ht="31.5" x14ac:dyDescent="0.25">
      <c r="A16" s="76" t="s">
        <v>107</v>
      </c>
      <c r="B16" s="77" t="s">
        <v>69</v>
      </c>
      <c r="C16" s="78">
        <f>C17+C18</f>
        <v>528</v>
      </c>
    </row>
    <row r="17" spans="1:3" ht="15.75" x14ac:dyDescent="0.25">
      <c r="A17" s="66" t="s">
        <v>71</v>
      </c>
      <c r="B17" s="63" t="s">
        <v>70</v>
      </c>
      <c r="C17" s="67">
        <v>10</v>
      </c>
    </row>
    <row r="18" spans="1:3" ht="15.75" x14ac:dyDescent="0.25">
      <c r="A18" s="66" t="s">
        <v>73</v>
      </c>
      <c r="B18" s="63" t="s">
        <v>72</v>
      </c>
      <c r="C18" s="163">
        <v>518</v>
      </c>
    </row>
    <row r="19" spans="1:3" ht="15.75" x14ac:dyDescent="0.25">
      <c r="A19" s="76" t="s">
        <v>108</v>
      </c>
      <c r="B19" s="77" t="s">
        <v>95</v>
      </c>
      <c r="C19" s="164">
        <f>C20</f>
        <v>618</v>
      </c>
    </row>
    <row r="20" spans="1:3" ht="78.75" x14ac:dyDescent="0.25">
      <c r="A20" s="66" t="s">
        <v>94</v>
      </c>
      <c r="B20" s="63" t="s">
        <v>96</v>
      </c>
      <c r="C20" s="163">
        <v>618</v>
      </c>
    </row>
    <row r="21" spans="1:3" ht="15.75" x14ac:dyDescent="0.25">
      <c r="A21" s="76" t="s">
        <v>110</v>
      </c>
      <c r="B21" s="77" t="s">
        <v>109</v>
      </c>
      <c r="C21" s="78">
        <v>65</v>
      </c>
    </row>
    <row r="22" spans="1:3" ht="15.75" x14ac:dyDescent="0.25">
      <c r="A22" s="73" t="s">
        <v>112</v>
      </c>
      <c r="B22" s="74" t="s">
        <v>111</v>
      </c>
      <c r="C22" s="75">
        <f>C23</f>
        <v>36552.5</v>
      </c>
    </row>
    <row r="23" spans="1:3" ht="31.5" x14ac:dyDescent="0.25">
      <c r="A23" s="66" t="s">
        <v>113</v>
      </c>
      <c r="B23" s="63" t="s">
        <v>74</v>
      </c>
      <c r="C23" s="67">
        <f>C24+C25+C26</f>
        <v>36552.5</v>
      </c>
    </row>
    <row r="24" spans="1:3" s="33" customFormat="1" ht="15.75" x14ac:dyDescent="0.25">
      <c r="A24" s="69" t="s">
        <v>115</v>
      </c>
      <c r="B24" s="70" t="s">
        <v>114</v>
      </c>
      <c r="C24" s="71">
        <v>437</v>
      </c>
    </row>
    <row r="25" spans="1:3" s="33" customFormat="1" ht="15.75" x14ac:dyDescent="0.25">
      <c r="A25" s="69" t="s">
        <v>117</v>
      </c>
      <c r="B25" s="70" t="s">
        <v>116</v>
      </c>
      <c r="C25" s="71">
        <v>1581</v>
      </c>
    </row>
    <row r="26" spans="1:3" ht="15.75" x14ac:dyDescent="0.25">
      <c r="A26" s="66" t="s">
        <v>75</v>
      </c>
      <c r="B26" s="63" t="s">
        <v>118</v>
      </c>
      <c r="C26" s="67">
        <v>34534.5</v>
      </c>
    </row>
    <row r="27" spans="1:3" ht="15.75" customHeight="1" x14ac:dyDescent="0.25">
      <c r="A27" s="193" t="s">
        <v>119</v>
      </c>
      <c r="B27" s="194"/>
      <c r="C27" s="75">
        <f>C22+C5</f>
        <v>79704.100000000006</v>
      </c>
    </row>
    <row r="30" spans="1:3" x14ac:dyDescent="0.2">
      <c r="B30" s="32"/>
    </row>
  </sheetData>
  <mergeCells count="3">
    <mergeCell ref="A27:B27"/>
    <mergeCell ref="A2:C2"/>
    <mergeCell ref="B1:C1"/>
  </mergeCells>
  <pageMargins left="0.7" right="0.7" top="0.75" bottom="0.75" header="0.3" footer="0.3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M195"/>
  <sheetViews>
    <sheetView workbookViewId="0">
      <selection activeCell="A2" sqref="A2:H2"/>
    </sheetView>
  </sheetViews>
  <sheetFormatPr defaultRowHeight="15" x14ac:dyDescent="0.2"/>
  <cols>
    <col min="1" max="1" width="96.28515625" style="9" customWidth="1"/>
    <col min="2" max="2" width="7" style="9" customWidth="1"/>
    <col min="3" max="3" width="9.140625" style="14"/>
    <col min="4" max="4" width="8.28515625" style="14" customWidth="1"/>
    <col min="5" max="5" width="14.7109375" style="15" customWidth="1"/>
    <col min="6" max="6" width="8" style="15" customWidth="1"/>
    <col min="7" max="7" width="15.5703125" style="16" customWidth="1"/>
    <col min="8" max="8" width="0.42578125" style="9" customWidth="1"/>
    <col min="9" max="16384" width="9.140625" style="9"/>
  </cols>
  <sheetData>
    <row r="1" spans="1:8" ht="51.75" customHeight="1" x14ac:dyDescent="0.2">
      <c r="C1" s="213" t="s">
        <v>308</v>
      </c>
      <c r="D1" s="213"/>
      <c r="E1" s="213"/>
      <c r="F1" s="213"/>
      <c r="G1" s="213"/>
    </row>
    <row r="2" spans="1:8" ht="115.5" customHeight="1" x14ac:dyDescent="0.2">
      <c r="A2" s="214" t="s">
        <v>244</v>
      </c>
      <c r="B2" s="214"/>
      <c r="C2" s="214"/>
      <c r="D2" s="214"/>
      <c r="E2" s="214"/>
      <c r="F2" s="214"/>
      <c r="G2" s="214"/>
      <c r="H2" s="214"/>
    </row>
    <row r="3" spans="1:8" ht="16.5" customHeight="1" x14ac:dyDescent="0.2">
      <c r="A3" s="2"/>
      <c r="B3" s="2"/>
      <c r="G3" s="12" t="s">
        <v>0</v>
      </c>
    </row>
    <row r="4" spans="1:8" s="1" customFormat="1" ht="54" customHeight="1" x14ac:dyDescent="0.2">
      <c r="A4" s="34" t="s">
        <v>56</v>
      </c>
      <c r="B4" s="34" t="s">
        <v>57</v>
      </c>
      <c r="C4" s="59" t="s">
        <v>33</v>
      </c>
      <c r="D4" s="59" t="s">
        <v>34</v>
      </c>
      <c r="E4" s="59" t="s">
        <v>46</v>
      </c>
      <c r="F4" s="59" t="s">
        <v>47</v>
      </c>
      <c r="G4" s="64" t="s">
        <v>2</v>
      </c>
    </row>
    <row r="5" spans="1:8" s="1" customFormat="1" ht="15.75" x14ac:dyDescent="0.2">
      <c r="A5" s="120" t="s">
        <v>245</v>
      </c>
      <c r="B5" s="36" t="s">
        <v>246</v>
      </c>
      <c r="C5" s="36"/>
      <c r="D5" s="36"/>
      <c r="E5" s="36"/>
      <c r="F5" s="36"/>
      <c r="G5" s="119">
        <f>G195</f>
        <v>91309.3</v>
      </c>
    </row>
    <row r="6" spans="1:8" s="10" customFormat="1" ht="15.75" x14ac:dyDescent="0.25">
      <c r="A6" s="35" t="s">
        <v>3</v>
      </c>
      <c r="B6" s="36" t="s">
        <v>246</v>
      </c>
      <c r="C6" s="36" t="s">
        <v>31</v>
      </c>
      <c r="D6" s="36" t="s">
        <v>32</v>
      </c>
      <c r="E6" s="36"/>
      <c r="F6" s="36"/>
      <c r="G6" s="37">
        <f>G7+G15+G25+G30+G35</f>
        <v>25971.4</v>
      </c>
    </row>
    <row r="7" spans="1:8" s="17" customFormat="1" ht="31.5" x14ac:dyDescent="0.2">
      <c r="A7" s="38" t="s">
        <v>4</v>
      </c>
      <c r="B7" s="39" t="s">
        <v>246</v>
      </c>
      <c r="C7" s="39" t="s">
        <v>31</v>
      </c>
      <c r="D7" s="39" t="s">
        <v>35</v>
      </c>
      <c r="E7" s="39"/>
      <c r="F7" s="39"/>
      <c r="G7" s="40">
        <f>G8</f>
        <v>2523.4</v>
      </c>
    </row>
    <row r="8" spans="1:8" ht="43.5" customHeight="1" x14ac:dyDescent="0.2">
      <c r="A8" s="41" t="s">
        <v>140</v>
      </c>
      <c r="B8" s="59" t="s">
        <v>246</v>
      </c>
      <c r="C8" s="42" t="s">
        <v>31</v>
      </c>
      <c r="D8" s="42" t="s">
        <v>35</v>
      </c>
      <c r="E8" s="41" t="s">
        <v>135</v>
      </c>
      <c r="F8" s="43"/>
      <c r="G8" s="44">
        <f>G9+G12</f>
        <v>2523.4</v>
      </c>
    </row>
    <row r="9" spans="1:8" ht="43.5" customHeight="1" x14ac:dyDescent="0.2">
      <c r="A9" s="41" t="s">
        <v>136</v>
      </c>
      <c r="B9" s="59" t="s">
        <v>246</v>
      </c>
      <c r="C9" s="42" t="s">
        <v>31</v>
      </c>
      <c r="D9" s="42" t="s">
        <v>35</v>
      </c>
      <c r="E9" s="41" t="s">
        <v>137</v>
      </c>
      <c r="F9" s="41"/>
      <c r="G9" s="44">
        <f>G10</f>
        <v>2489</v>
      </c>
    </row>
    <row r="10" spans="1:8" ht="47.25" x14ac:dyDescent="0.2">
      <c r="A10" s="41" t="s">
        <v>138</v>
      </c>
      <c r="B10" s="59" t="s">
        <v>246</v>
      </c>
      <c r="C10" s="42" t="s">
        <v>31</v>
      </c>
      <c r="D10" s="42" t="s">
        <v>35</v>
      </c>
      <c r="E10" s="41" t="s">
        <v>137</v>
      </c>
      <c r="F10" s="41">
        <v>100</v>
      </c>
      <c r="G10" s="44">
        <f>G11</f>
        <v>2489</v>
      </c>
    </row>
    <row r="11" spans="1:8" ht="15.75" x14ac:dyDescent="0.2">
      <c r="A11" s="41" t="s">
        <v>139</v>
      </c>
      <c r="B11" s="59" t="s">
        <v>246</v>
      </c>
      <c r="C11" s="42" t="s">
        <v>31</v>
      </c>
      <c r="D11" s="42" t="s">
        <v>35</v>
      </c>
      <c r="E11" s="41" t="s">
        <v>137</v>
      </c>
      <c r="F11" s="41">
        <v>120</v>
      </c>
      <c r="G11" s="44">
        <v>2489</v>
      </c>
    </row>
    <row r="12" spans="1:8" s="17" customFormat="1" ht="30" x14ac:dyDescent="0.2">
      <c r="A12" s="187" t="s">
        <v>294</v>
      </c>
      <c r="B12" s="39" t="s">
        <v>246</v>
      </c>
      <c r="C12" s="42" t="s">
        <v>31</v>
      </c>
      <c r="D12" s="42" t="s">
        <v>35</v>
      </c>
      <c r="E12" s="188" t="s">
        <v>295</v>
      </c>
      <c r="F12" s="175"/>
      <c r="G12" s="44">
        <f>G13</f>
        <v>34.4</v>
      </c>
    </row>
    <row r="13" spans="1:8" s="17" customFormat="1" ht="47.25" x14ac:dyDescent="0.2">
      <c r="A13" s="41" t="s">
        <v>138</v>
      </c>
      <c r="B13" s="59" t="s">
        <v>246</v>
      </c>
      <c r="C13" s="42" t="s">
        <v>31</v>
      </c>
      <c r="D13" s="42" t="s">
        <v>35</v>
      </c>
      <c r="E13" s="188" t="s">
        <v>295</v>
      </c>
      <c r="F13" s="189">
        <v>100</v>
      </c>
      <c r="G13" s="44">
        <f>G14</f>
        <v>34.4</v>
      </c>
    </row>
    <row r="14" spans="1:8" s="17" customFormat="1" ht="30" x14ac:dyDescent="0.2">
      <c r="A14" s="41" t="s">
        <v>139</v>
      </c>
      <c r="B14" s="59" t="s">
        <v>246</v>
      </c>
      <c r="C14" s="42" t="s">
        <v>31</v>
      </c>
      <c r="D14" s="42" t="s">
        <v>35</v>
      </c>
      <c r="E14" s="188" t="s">
        <v>295</v>
      </c>
      <c r="F14" s="190">
        <v>120</v>
      </c>
      <c r="G14" s="44">
        <v>34.4</v>
      </c>
    </row>
    <row r="15" spans="1:8" s="17" customFormat="1" ht="31.5" x14ac:dyDescent="0.2">
      <c r="A15" s="38" t="s">
        <v>5</v>
      </c>
      <c r="B15" s="59" t="s">
        <v>246</v>
      </c>
      <c r="C15" s="39" t="s">
        <v>31</v>
      </c>
      <c r="D15" s="39" t="s">
        <v>37</v>
      </c>
      <c r="E15" s="39"/>
      <c r="F15" s="39"/>
      <c r="G15" s="40">
        <f>G16</f>
        <v>18415.099999999999</v>
      </c>
    </row>
    <row r="16" spans="1:8" s="17" customFormat="1" ht="31.5" x14ac:dyDescent="0.2">
      <c r="A16" s="41" t="s">
        <v>140</v>
      </c>
      <c r="B16" s="59" t="s">
        <v>246</v>
      </c>
      <c r="C16" s="42" t="s">
        <v>31</v>
      </c>
      <c r="D16" s="42" t="s">
        <v>37</v>
      </c>
      <c r="E16" s="41" t="s">
        <v>135</v>
      </c>
      <c r="F16" s="45"/>
      <c r="G16" s="40">
        <f>G17+G22</f>
        <v>18415.099999999999</v>
      </c>
    </row>
    <row r="17" spans="1:7" s="17" customFormat="1" ht="15.75" x14ac:dyDescent="0.2">
      <c r="A17" s="41" t="s">
        <v>141</v>
      </c>
      <c r="B17" s="59" t="s">
        <v>246</v>
      </c>
      <c r="C17" s="42" t="s">
        <v>31</v>
      </c>
      <c r="D17" s="42" t="s">
        <v>37</v>
      </c>
      <c r="E17" s="41" t="s">
        <v>142</v>
      </c>
      <c r="F17" s="41"/>
      <c r="G17" s="40">
        <f>G20+G18</f>
        <v>17603.599999999999</v>
      </c>
    </row>
    <row r="18" spans="1:7" s="17" customFormat="1" ht="47.25" x14ac:dyDescent="0.2">
      <c r="A18" s="41" t="s">
        <v>143</v>
      </c>
      <c r="B18" s="59" t="s">
        <v>246</v>
      </c>
      <c r="C18" s="42" t="s">
        <v>31</v>
      </c>
      <c r="D18" s="42" t="s">
        <v>37</v>
      </c>
      <c r="E18" s="41" t="s">
        <v>142</v>
      </c>
      <c r="F18" s="41">
        <v>100</v>
      </c>
      <c r="G18" s="40">
        <f>G19</f>
        <v>16015</v>
      </c>
    </row>
    <row r="19" spans="1:7" s="17" customFormat="1" ht="15.75" x14ac:dyDescent="0.2">
      <c r="A19" s="41" t="s">
        <v>139</v>
      </c>
      <c r="B19" s="39" t="s">
        <v>246</v>
      </c>
      <c r="C19" s="42" t="s">
        <v>31</v>
      </c>
      <c r="D19" s="42" t="s">
        <v>37</v>
      </c>
      <c r="E19" s="41" t="s">
        <v>142</v>
      </c>
      <c r="F19" s="41">
        <v>120</v>
      </c>
      <c r="G19" s="40">
        <v>16015</v>
      </c>
    </row>
    <row r="20" spans="1:7" s="17" customFormat="1" ht="15.75" x14ac:dyDescent="0.2">
      <c r="A20" s="41" t="s">
        <v>144</v>
      </c>
      <c r="B20" s="59" t="s">
        <v>246</v>
      </c>
      <c r="C20" s="42" t="s">
        <v>31</v>
      </c>
      <c r="D20" s="42" t="s">
        <v>37</v>
      </c>
      <c r="E20" s="41" t="s">
        <v>142</v>
      </c>
      <c r="F20" s="41">
        <v>200</v>
      </c>
      <c r="G20" s="40">
        <f>G21</f>
        <v>1588.6</v>
      </c>
    </row>
    <row r="21" spans="1:7" ht="31.5" x14ac:dyDescent="0.2">
      <c r="A21" s="41" t="s">
        <v>145</v>
      </c>
      <c r="B21" s="59" t="s">
        <v>246</v>
      </c>
      <c r="C21" s="42" t="s">
        <v>31</v>
      </c>
      <c r="D21" s="42" t="s">
        <v>37</v>
      </c>
      <c r="E21" s="41" t="s">
        <v>142</v>
      </c>
      <c r="F21" s="41">
        <v>240</v>
      </c>
      <c r="G21" s="40">
        <v>1588.6</v>
      </c>
    </row>
    <row r="22" spans="1:7" ht="30" x14ac:dyDescent="0.2">
      <c r="A22" s="187" t="s">
        <v>294</v>
      </c>
      <c r="B22" s="59" t="s">
        <v>246</v>
      </c>
      <c r="C22" s="42" t="s">
        <v>31</v>
      </c>
      <c r="D22" s="42" t="s">
        <v>37</v>
      </c>
      <c r="E22" s="188" t="s">
        <v>295</v>
      </c>
      <c r="F22" s="189"/>
      <c r="G22" s="40">
        <f>G23</f>
        <v>811.5</v>
      </c>
    </row>
    <row r="23" spans="1:7" ht="47.25" x14ac:dyDescent="0.2">
      <c r="A23" s="41" t="s">
        <v>138</v>
      </c>
      <c r="B23" s="59" t="s">
        <v>246</v>
      </c>
      <c r="C23" s="42" t="s">
        <v>31</v>
      </c>
      <c r="D23" s="42" t="s">
        <v>37</v>
      </c>
      <c r="E23" s="188" t="s">
        <v>295</v>
      </c>
      <c r="F23" s="189">
        <v>100</v>
      </c>
      <c r="G23" s="40">
        <f>G24</f>
        <v>811.5</v>
      </c>
    </row>
    <row r="24" spans="1:7" s="17" customFormat="1" ht="30" x14ac:dyDescent="0.2">
      <c r="A24" s="41" t="s">
        <v>139</v>
      </c>
      <c r="B24" s="59" t="s">
        <v>246</v>
      </c>
      <c r="C24" s="42" t="s">
        <v>31</v>
      </c>
      <c r="D24" s="42" t="s">
        <v>37</v>
      </c>
      <c r="E24" s="188" t="s">
        <v>295</v>
      </c>
      <c r="F24" s="190">
        <v>120</v>
      </c>
      <c r="G24" s="40">
        <v>811.5</v>
      </c>
    </row>
    <row r="25" spans="1:7" s="17" customFormat="1" ht="31.5" x14ac:dyDescent="0.2">
      <c r="A25" s="38" t="s">
        <v>6</v>
      </c>
      <c r="B25" s="59" t="s">
        <v>246</v>
      </c>
      <c r="C25" s="39" t="s">
        <v>31</v>
      </c>
      <c r="D25" s="39" t="s">
        <v>41</v>
      </c>
      <c r="E25" s="39"/>
      <c r="F25" s="39"/>
      <c r="G25" s="40">
        <f>G26</f>
        <v>21</v>
      </c>
    </row>
    <row r="26" spans="1:7" ht="15.75" x14ac:dyDescent="0.2">
      <c r="A26" s="46" t="s">
        <v>146</v>
      </c>
      <c r="B26" s="59" t="s">
        <v>246</v>
      </c>
      <c r="C26" s="42" t="s">
        <v>31</v>
      </c>
      <c r="D26" s="42" t="s">
        <v>41</v>
      </c>
      <c r="E26" s="46" t="s">
        <v>153</v>
      </c>
      <c r="F26" s="43"/>
      <c r="G26" s="40">
        <f>G27</f>
        <v>21</v>
      </c>
    </row>
    <row r="27" spans="1:7" ht="31.5" x14ac:dyDescent="0.2">
      <c r="A27" s="41" t="s">
        <v>154</v>
      </c>
      <c r="B27" s="59" t="s">
        <v>246</v>
      </c>
      <c r="C27" s="42" t="s">
        <v>31</v>
      </c>
      <c r="D27" s="42" t="s">
        <v>41</v>
      </c>
      <c r="E27" s="41" t="s">
        <v>155</v>
      </c>
      <c r="F27" s="41"/>
      <c r="G27" s="44">
        <f>G28</f>
        <v>21</v>
      </c>
    </row>
    <row r="28" spans="1:7" ht="15.75" x14ac:dyDescent="0.2">
      <c r="A28" s="41" t="s">
        <v>156</v>
      </c>
      <c r="B28" s="59" t="s">
        <v>246</v>
      </c>
      <c r="C28" s="42" t="s">
        <v>31</v>
      </c>
      <c r="D28" s="42" t="s">
        <v>41</v>
      </c>
      <c r="E28" s="41" t="s">
        <v>155</v>
      </c>
      <c r="F28" s="41">
        <v>500</v>
      </c>
      <c r="G28" s="44">
        <f>G29</f>
        <v>21</v>
      </c>
    </row>
    <row r="29" spans="1:7" s="17" customFormat="1" ht="15.75" x14ac:dyDescent="0.2">
      <c r="A29" s="41" t="s">
        <v>75</v>
      </c>
      <c r="B29" s="39" t="s">
        <v>246</v>
      </c>
      <c r="C29" s="42" t="s">
        <v>31</v>
      </c>
      <c r="D29" s="42" t="s">
        <v>41</v>
      </c>
      <c r="E29" s="41" t="s">
        <v>155</v>
      </c>
      <c r="F29" s="41">
        <v>540</v>
      </c>
      <c r="G29" s="44">
        <v>21</v>
      </c>
    </row>
    <row r="30" spans="1:7" s="17" customFormat="1" ht="15.75" x14ac:dyDescent="0.2">
      <c r="A30" s="38" t="s">
        <v>8</v>
      </c>
      <c r="B30" s="59" t="s">
        <v>246</v>
      </c>
      <c r="C30" s="39" t="s">
        <v>31</v>
      </c>
      <c r="D30" s="39">
        <v>11</v>
      </c>
      <c r="E30" s="39"/>
      <c r="F30" s="39"/>
      <c r="G30" s="40">
        <f>G31</f>
        <v>101</v>
      </c>
    </row>
    <row r="31" spans="1:7" s="17" customFormat="1" ht="15.75" x14ac:dyDescent="0.2">
      <c r="A31" s="46" t="s">
        <v>146</v>
      </c>
      <c r="B31" s="59" t="s">
        <v>246</v>
      </c>
      <c r="C31" s="42" t="s">
        <v>31</v>
      </c>
      <c r="D31" s="42" t="s">
        <v>147</v>
      </c>
      <c r="E31" s="46" t="s">
        <v>153</v>
      </c>
      <c r="F31" s="46"/>
      <c r="G31" s="40">
        <f>G32</f>
        <v>101</v>
      </c>
    </row>
    <row r="32" spans="1:7" s="17" customFormat="1" ht="15.75" x14ac:dyDescent="0.2">
      <c r="A32" s="57" t="s">
        <v>268</v>
      </c>
      <c r="B32" s="59" t="s">
        <v>246</v>
      </c>
      <c r="C32" s="42" t="s">
        <v>31</v>
      </c>
      <c r="D32" s="42" t="s">
        <v>147</v>
      </c>
      <c r="E32" s="46" t="s">
        <v>148</v>
      </c>
      <c r="F32" s="46"/>
      <c r="G32" s="44">
        <f>G33</f>
        <v>101</v>
      </c>
    </row>
    <row r="33" spans="1:7" s="17" customFormat="1" ht="15.75" x14ac:dyDescent="0.2">
      <c r="A33" s="46" t="s">
        <v>149</v>
      </c>
      <c r="B33" s="59" t="s">
        <v>246</v>
      </c>
      <c r="C33" s="42" t="s">
        <v>31</v>
      </c>
      <c r="D33" s="42" t="s">
        <v>147</v>
      </c>
      <c r="E33" s="46" t="s">
        <v>148</v>
      </c>
      <c r="F33" s="47" t="s">
        <v>150</v>
      </c>
      <c r="G33" s="44">
        <f>G34</f>
        <v>101</v>
      </c>
    </row>
    <row r="34" spans="1:7" s="17" customFormat="1" ht="15.75" x14ac:dyDescent="0.2">
      <c r="A34" s="46" t="s">
        <v>151</v>
      </c>
      <c r="B34" s="59" t="s">
        <v>246</v>
      </c>
      <c r="C34" s="42" t="s">
        <v>31</v>
      </c>
      <c r="D34" s="42" t="s">
        <v>147</v>
      </c>
      <c r="E34" s="46" t="s">
        <v>148</v>
      </c>
      <c r="F34" s="47" t="s">
        <v>152</v>
      </c>
      <c r="G34" s="44">
        <v>101</v>
      </c>
    </row>
    <row r="35" spans="1:7" s="17" customFormat="1" ht="15.75" x14ac:dyDescent="0.2">
      <c r="A35" s="48" t="s">
        <v>9</v>
      </c>
      <c r="B35" s="59" t="s">
        <v>246</v>
      </c>
      <c r="C35" s="49" t="s">
        <v>31</v>
      </c>
      <c r="D35" s="49" t="s">
        <v>157</v>
      </c>
      <c r="E35" s="48"/>
      <c r="F35" s="48"/>
      <c r="G35" s="40">
        <f>G36+G43+G61</f>
        <v>4910.8999999999996</v>
      </c>
    </row>
    <row r="36" spans="1:7" s="17" customFormat="1" ht="31.5" x14ac:dyDescent="0.2">
      <c r="A36" s="41" t="s">
        <v>140</v>
      </c>
      <c r="B36" s="59" t="s">
        <v>246</v>
      </c>
      <c r="C36" s="42" t="s">
        <v>31</v>
      </c>
      <c r="D36" s="42" t="s">
        <v>157</v>
      </c>
      <c r="E36" s="41" t="s">
        <v>135</v>
      </c>
      <c r="F36" s="41"/>
      <c r="G36" s="40">
        <f>G37+G40</f>
        <v>1103.5</v>
      </c>
    </row>
    <row r="37" spans="1:7" s="17" customFormat="1" ht="31.5" x14ac:dyDescent="0.2">
      <c r="A37" s="41" t="s">
        <v>158</v>
      </c>
      <c r="B37" s="59" t="s">
        <v>246</v>
      </c>
      <c r="C37" s="42" t="s">
        <v>31</v>
      </c>
      <c r="D37" s="42" t="s">
        <v>157</v>
      </c>
      <c r="E37" s="41" t="s">
        <v>159</v>
      </c>
      <c r="F37" s="41"/>
      <c r="G37" s="40">
        <f>G38</f>
        <v>329</v>
      </c>
    </row>
    <row r="38" spans="1:7" s="17" customFormat="1" ht="15.75" x14ac:dyDescent="0.2">
      <c r="A38" s="41" t="s">
        <v>144</v>
      </c>
      <c r="B38" s="59" t="s">
        <v>246</v>
      </c>
      <c r="C38" s="42" t="s">
        <v>31</v>
      </c>
      <c r="D38" s="42" t="s">
        <v>157</v>
      </c>
      <c r="E38" s="41" t="s">
        <v>159</v>
      </c>
      <c r="F38" s="41">
        <v>200</v>
      </c>
      <c r="G38" s="40">
        <f>G39</f>
        <v>329</v>
      </c>
    </row>
    <row r="39" spans="1:7" s="17" customFormat="1" ht="31.5" x14ac:dyDescent="0.2">
      <c r="A39" s="41" t="s">
        <v>145</v>
      </c>
      <c r="B39" s="59" t="s">
        <v>246</v>
      </c>
      <c r="C39" s="42" t="s">
        <v>31</v>
      </c>
      <c r="D39" s="42" t="s">
        <v>157</v>
      </c>
      <c r="E39" s="41" t="s">
        <v>159</v>
      </c>
      <c r="F39" s="41">
        <v>240</v>
      </c>
      <c r="G39" s="40">
        <v>329</v>
      </c>
    </row>
    <row r="40" spans="1:7" s="17" customFormat="1" ht="15.75" x14ac:dyDescent="0.2">
      <c r="A40" s="41" t="s">
        <v>141</v>
      </c>
      <c r="B40" s="59" t="s">
        <v>246</v>
      </c>
      <c r="C40" s="42" t="s">
        <v>31</v>
      </c>
      <c r="D40" s="42" t="s">
        <v>157</v>
      </c>
      <c r="E40" s="41" t="s">
        <v>142</v>
      </c>
      <c r="F40" s="41"/>
      <c r="G40" s="40">
        <f>G41</f>
        <v>774.5</v>
      </c>
    </row>
    <row r="41" spans="1:7" s="17" customFormat="1" ht="15.75" x14ac:dyDescent="0.2">
      <c r="A41" s="41" t="s">
        <v>144</v>
      </c>
      <c r="B41" s="59" t="s">
        <v>246</v>
      </c>
      <c r="C41" s="42" t="s">
        <v>31</v>
      </c>
      <c r="D41" s="42" t="s">
        <v>157</v>
      </c>
      <c r="E41" s="41" t="s">
        <v>142</v>
      </c>
      <c r="F41" s="41">
        <v>200</v>
      </c>
      <c r="G41" s="40">
        <f>G42</f>
        <v>774.5</v>
      </c>
    </row>
    <row r="42" spans="1:7" s="17" customFormat="1" ht="31.5" x14ac:dyDescent="0.2">
      <c r="A42" s="41" t="s">
        <v>145</v>
      </c>
      <c r="B42" s="59" t="s">
        <v>246</v>
      </c>
      <c r="C42" s="42" t="s">
        <v>31</v>
      </c>
      <c r="D42" s="42" t="s">
        <v>157</v>
      </c>
      <c r="E42" s="41" t="s">
        <v>142</v>
      </c>
      <c r="F42" s="41">
        <v>240</v>
      </c>
      <c r="G42" s="40">
        <v>774.5</v>
      </c>
    </row>
    <row r="43" spans="1:7" s="17" customFormat="1" ht="31.5" x14ac:dyDescent="0.2">
      <c r="A43" s="41" t="s">
        <v>169</v>
      </c>
      <c r="B43" s="59" t="s">
        <v>246</v>
      </c>
      <c r="C43" s="42" t="s">
        <v>31</v>
      </c>
      <c r="D43" s="42" t="s">
        <v>157</v>
      </c>
      <c r="E43" s="41" t="s">
        <v>160</v>
      </c>
      <c r="F43" s="45"/>
      <c r="G43" s="40">
        <f>G44+G53+G57+G49</f>
        <v>2174.8000000000002</v>
      </c>
    </row>
    <row r="44" spans="1:7" s="17" customFormat="1" ht="31.5" x14ac:dyDescent="0.2">
      <c r="A44" s="41" t="s">
        <v>161</v>
      </c>
      <c r="B44" s="59" t="s">
        <v>246</v>
      </c>
      <c r="C44" s="42" t="s">
        <v>31</v>
      </c>
      <c r="D44" s="42" t="s">
        <v>157</v>
      </c>
      <c r="E44" s="41" t="s">
        <v>162</v>
      </c>
      <c r="F44" s="41"/>
      <c r="G44" s="40">
        <f>G45+G47</f>
        <v>1841.9</v>
      </c>
    </row>
    <row r="45" spans="1:7" s="17" customFormat="1" ht="15.75" x14ac:dyDescent="0.2">
      <c r="A45" s="41" t="s">
        <v>144</v>
      </c>
      <c r="B45" s="59" t="s">
        <v>246</v>
      </c>
      <c r="C45" s="42" t="s">
        <v>31</v>
      </c>
      <c r="D45" s="42" t="s">
        <v>157</v>
      </c>
      <c r="E45" s="50" t="s">
        <v>162</v>
      </c>
      <c r="F45" s="41">
        <v>200</v>
      </c>
      <c r="G45" s="40">
        <f>G46</f>
        <v>1832.9</v>
      </c>
    </row>
    <row r="46" spans="1:7" s="17" customFormat="1" ht="31.5" x14ac:dyDescent="0.2">
      <c r="A46" s="41" t="s">
        <v>145</v>
      </c>
      <c r="B46" s="59" t="s">
        <v>246</v>
      </c>
      <c r="C46" s="42" t="s">
        <v>31</v>
      </c>
      <c r="D46" s="42" t="s">
        <v>157</v>
      </c>
      <c r="E46" s="50" t="s">
        <v>162</v>
      </c>
      <c r="F46" s="41">
        <v>240</v>
      </c>
      <c r="G46" s="40">
        <v>1832.9</v>
      </c>
    </row>
    <row r="47" spans="1:7" s="17" customFormat="1" ht="15.75" x14ac:dyDescent="0.2">
      <c r="A47" s="46" t="s">
        <v>149</v>
      </c>
      <c r="B47" s="59" t="s">
        <v>246</v>
      </c>
      <c r="C47" s="42" t="s">
        <v>31</v>
      </c>
      <c r="D47" s="42" t="s">
        <v>157</v>
      </c>
      <c r="E47" s="50" t="s">
        <v>162</v>
      </c>
      <c r="F47" s="41">
        <v>800</v>
      </c>
      <c r="G47" s="40">
        <f>G48</f>
        <v>9</v>
      </c>
    </row>
    <row r="48" spans="1:7" s="17" customFormat="1" ht="15.75" x14ac:dyDescent="0.25">
      <c r="A48" s="185" t="s">
        <v>281</v>
      </c>
      <c r="B48" s="59" t="s">
        <v>246</v>
      </c>
      <c r="C48" s="42" t="s">
        <v>31</v>
      </c>
      <c r="D48" s="42" t="s">
        <v>157</v>
      </c>
      <c r="E48" s="50" t="s">
        <v>162</v>
      </c>
      <c r="F48" s="41">
        <v>850</v>
      </c>
      <c r="G48" s="40">
        <v>9</v>
      </c>
    </row>
    <row r="49" spans="1:7" s="17" customFormat="1" ht="15.75" x14ac:dyDescent="0.2">
      <c r="A49" s="41" t="s">
        <v>288</v>
      </c>
      <c r="B49" s="59" t="s">
        <v>246</v>
      </c>
      <c r="C49" s="42" t="s">
        <v>31</v>
      </c>
      <c r="D49" s="42" t="s">
        <v>157</v>
      </c>
      <c r="E49" s="50" t="s">
        <v>289</v>
      </c>
      <c r="F49" s="41"/>
      <c r="G49" s="40">
        <f>G50</f>
        <v>20</v>
      </c>
    </row>
    <row r="50" spans="1:7" s="17" customFormat="1" ht="31.5" x14ac:dyDescent="0.2">
      <c r="A50" s="41" t="s">
        <v>165</v>
      </c>
      <c r="B50" s="59" t="s">
        <v>246</v>
      </c>
      <c r="C50" s="42" t="s">
        <v>31</v>
      </c>
      <c r="D50" s="42" t="s">
        <v>157</v>
      </c>
      <c r="E50" s="50" t="s">
        <v>290</v>
      </c>
      <c r="F50" s="41"/>
      <c r="G50" s="40">
        <f>G51</f>
        <v>20</v>
      </c>
    </row>
    <row r="51" spans="1:7" s="17" customFormat="1" ht="15.75" x14ac:dyDescent="0.2">
      <c r="A51" s="41" t="s">
        <v>144</v>
      </c>
      <c r="B51" s="59" t="s">
        <v>246</v>
      </c>
      <c r="C51" s="42" t="s">
        <v>31</v>
      </c>
      <c r="D51" s="42" t="s">
        <v>157</v>
      </c>
      <c r="E51" s="50" t="s">
        <v>290</v>
      </c>
      <c r="F51" s="41">
        <v>200</v>
      </c>
      <c r="G51" s="40">
        <f>G52</f>
        <v>20</v>
      </c>
    </row>
    <row r="52" spans="1:7" s="17" customFormat="1" ht="31.5" x14ac:dyDescent="0.2">
      <c r="A52" s="41" t="s">
        <v>145</v>
      </c>
      <c r="B52" s="59" t="s">
        <v>246</v>
      </c>
      <c r="C52" s="42" t="s">
        <v>31</v>
      </c>
      <c r="D52" s="42" t="s">
        <v>157</v>
      </c>
      <c r="E52" s="50" t="s">
        <v>290</v>
      </c>
      <c r="F52" s="41">
        <v>240</v>
      </c>
      <c r="G52" s="40">
        <v>20</v>
      </c>
    </row>
    <row r="53" spans="1:7" s="17" customFormat="1" ht="15.75" x14ac:dyDescent="0.2">
      <c r="A53" s="41" t="s">
        <v>170</v>
      </c>
      <c r="B53" s="59" t="s">
        <v>246</v>
      </c>
      <c r="C53" s="42" t="s">
        <v>31</v>
      </c>
      <c r="D53" s="42" t="s">
        <v>157</v>
      </c>
      <c r="E53" s="50" t="s">
        <v>171</v>
      </c>
      <c r="F53" s="41"/>
      <c r="G53" s="40">
        <f>G54</f>
        <v>158</v>
      </c>
    </row>
    <row r="54" spans="1:7" s="17" customFormat="1" ht="31.5" x14ac:dyDescent="0.2">
      <c r="A54" s="41" t="s">
        <v>165</v>
      </c>
      <c r="B54" s="59" t="s">
        <v>246</v>
      </c>
      <c r="C54" s="42" t="s">
        <v>31</v>
      </c>
      <c r="D54" s="42" t="s">
        <v>157</v>
      </c>
      <c r="E54" s="50" t="s">
        <v>172</v>
      </c>
      <c r="F54" s="41"/>
      <c r="G54" s="40">
        <f>G55</f>
        <v>158</v>
      </c>
    </row>
    <row r="55" spans="1:7" ht="15.75" x14ac:dyDescent="0.2">
      <c r="A55" s="41" t="s">
        <v>144</v>
      </c>
      <c r="B55" s="59" t="s">
        <v>246</v>
      </c>
      <c r="C55" s="42" t="s">
        <v>31</v>
      </c>
      <c r="D55" s="42" t="s">
        <v>157</v>
      </c>
      <c r="E55" s="50" t="s">
        <v>172</v>
      </c>
      <c r="F55" s="41">
        <v>200</v>
      </c>
      <c r="G55" s="40">
        <f>G56</f>
        <v>158</v>
      </c>
    </row>
    <row r="56" spans="1:7" ht="31.5" x14ac:dyDescent="0.2">
      <c r="A56" s="41" t="s">
        <v>145</v>
      </c>
      <c r="B56" s="59" t="s">
        <v>246</v>
      </c>
      <c r="C56" s="42" t="s">
        <v>31</v>
      </c>
      <c r="D56" s="42" t="s">
        <v>157</v>
      </c>
      <c r="E56" s="50" t="s">
        <v>172</v>
      </c>
      <c r="F56" s="41">
        <v>240</v>
      </c>
      <c r="G56" s="40">
        <v>158</v>
      </c>
    </row>
    <row r="57" spans="1:7" ht="15.75" x14ac:dyDescent="0.2">
      <c r="A57" s="41" t="s">
        <v>163</v>
      </c>
      <c r="B57" s="59" t="s">
        <v>246</v>
      </c>
      <c r="C57" s="42" t="s">
        <v>31</v>
      </c>
      <c r="D57" s="42" t="s">
        <v>157</v>
      </c>
      <c r="E57" s="50" t="s">
        <v>164</v>
      </c>
      <c r="F57" s="41"/>
      <c r="G57" s="40">
        <f>G58</f>
        <v>154.9</v>
      </c>
    </row>
    <row r="58" spans="1:7" s="10" customFormat="1" ht="31.5" x14ac:dyDescent="0.25">
      <c r="A58" s="41" t="s">
        <v>165</v>
      </c>
      <c r="B58" s="59" t="s">
        <v>246</v>
      </c>
      <c r="C58" s="42" t="s">
        <v>31</v>
      </c>
      <c r="D58" s="42" t="s">
        <v>157</v>
      </c>
      <c r="E58" s="50" t="s">
        <v>166</v>
      </c>
      <c r="F58" s="41"/>
      <c r="G58" s="40">
        <f>G59</f>
        <v>154.9</v>
      </c>
    </row>
    <row r="59" spans="1:7" s="10" customFormat="1" ht="15.75" x14ac:dyDescent="0.25">
      <c r="A59" s="41" t="s">
        <v>144</v>
      </c>
      <c r="B59" s="36" t="s">
        <v>246</v>
      </c>
      <c r="C59" s="42" t="s">
        <v>31</v>
      </c>
      <c r="D59" s="42" t="s">
        <v>157</v>
      </c>
      <c r="E59" s="50" t="s">
        <v>166</v>
      </c>
      <c r="F59" s="41">
        <v>200</v>
      </c>
      <c r="G59" s="40">
        <f>G60</f>
        <v>154.9</v>
      </c>
    </row>
    <row r="60" spans="1:7" s="17" customFormat="1" ht="31.5" x14ac:dyDescent="0.2">
      <c r="A60" s="41" t="s">
        <v>145</v>
      </c>
      <c r="B60" s="39" t="s">
        <v>246</v>
      </c>
      <c r="C60" s="42" t="s">
        <v>31</v>
      </c>
      <c r="D60" s="42" t="s">
        <v>157</v>
      </c>
      <c r="E60" s="50" t="s">
        <v>166</v>
      </c>
      <c r="F60" s="41">
        <v>240</v>
      </c>
      <c r="G60" s="40">
        <v>154.9</v>
      </c>
    </row>
    <row r="61" spans="1:7" s="17" customFormat="1" ht="15.75" x14ac:dyDescent="0.2">
      <c r="A61" s="46" t="s">
        <v>146</v>
      </c>
      <c r="B61" s="59" t="s">
        <v>246</v>
      </c>
      <c r="C61" s="42" t="s">
        <v>31</v>
      </c>
      <c r="D61" s="42" t="s">
        <v>157</v>
      </c>
      <c r="E61" s="41" t="s">
        <v>153</v>
      </c>
      <c r="F61" s="41"/>
      <c r="G61" s="44">
        <f>G62</f>
        <v>1632.6</v>
      </c>
    </row>
    <row r="62" spans="1:7" s="17" customFormat="1" ht="15.75" x14ac:dyDescent="0.2">
      <c r="A62" s="41" t="s">
        <v>168</v>
      </c>
      <c r="B62" s="59" t="s">
        <v>246</v>
      </c>
      <c r="C62" s="42" t="s">
        <v>31</v>
      </c>
      <c r="D62" s="42" t="s">
        <v>157</v>
      </c>
      <c r="E62" s="41" t="s">
        <v>167</v>
      </c>
      <c r="F62" s="41"/>
      <c r="G62" s="44">
        <f>G63+G65</f>
        <v>1632.6</v>
      </c>
    </row>
    <row r="63" spans="1:7" s="17" customFormat="1" ht="15.75" x14ac:dyDescent="0.2">
      <c r="A63" s="41" t="s">
        <v>144</v>
      </c>
      <c r="B63" s="59" t="s">
        <v>246</v>
      </c>
      <c r="C63" s="42" t="s">
        <v>31</v>
      </c>
      <c r="D63" s="42" t="s">
        <v>157</v>
      </c>
      <c r="E63" s="41" t="s">
        <v>167</v>
      </c>
      <c r="F63" s="41">
        <v>200</v>
      </c>
      <c r="G63" s="44">
        <f>G64</f>
        <v>879</v>
      </c>
    </row>
    <row r="64" spans="1:7" s="17" customFormat="1" ht="31.5" x14ac:dyDescent="0.2">
      <c r="A64" s="41" t="s">
        <v>145</v>
      </c>
      <c r="B64" s="59" t="s">
        <v>246</v>
      </c>
      <c r="C64" s="42" t="s">
        <v>31</v>
      </c>
      <c r="D64" s="42" t="s">
        <v>157</v>
      </c>
      <c r="E64" s="41" t="s">
        <v>167</v>
      </c>
      <c r="F64" s="41">
        <v>240</v>
      </c>
      <c r="G64" s="44">
        <v>879</v>
      </c>
    </row>
    <row r="65" spans="1:13" s="17" customFormat="1" ht="15.75" x14ac:dyDescent="0.2">
      <c r="A65" s="46" t="s">
        <v>149</v>
      </c>
      <c r="B65" s="59" t="s">
        <v>246</v>
      </c>
      <c r="C65" s="42" t="s">
        <v>31</v>
      </c>
      <c r="D65" s="42" t="s">
        <v>157</v>
      </c>
      <c r="E65" s="41" t="s">
        <v>167</v>
      </c>
      <c r="F65" s="176">
        <v>800</v>
      </c>
      <c r="G65" s="44">
        <f>G66</f>
        <v>753.6</v>
      </c>
      <c r="I65" s="165"/>
      <c r="J65" s="166"/>
      <c r="K65" s="166"/>
      <c r="L65" s="167"/>
      <c r="M65" s="165"/>
    </row>
    <row r="66" spans="1:13" s="17" customFormat="1" ht="15.75" x14ac:dyDescent="0.2">
      <c r="A66" s="175" t="s">
        <v>283</v>
      </c>
      <c r="B66" s="59" t="s">
        <v>246</v>
      </c>
      <c r="C66" s="42" t="s">
        <v>31</v>
      </c>
      <c r="D66" s="42" t="s">
        <v>157</v>
      </c>
      <c r="E66" s="41" t="s">
        <v>167</v>
      </c>
      <c r="F66" s="176">
        <v>830</v>
      </c>
      <c r="G66" s="44">
        <v>753.6</v>
      </c>
    </row>
    <row r="67" spans="1:13" s="17" customFormat="1" ht="15.75" x14ac:dyDescent="0.2">
      <c r="A67" s="35" t="s">
        <v>10</v>
      </c>
      <c r="B67" s="59" t="s">
        <v>246</v>
      </c>
      <c r="C67" s="36" t="s">
        <v>35</v>
      </c>
      <c r="D67" s="36" t="s">
        <v>32</v>
      </c>
      <c r="E67" s="51"/>
      <c r="F67" s="51"/>
      <c r="G67" s="37">
        <f>G68</f>
        <v>2330.6</v>
      </c>
    </row>
    <row r="68" spans="1:13" s="17" customFormat="1" ht="15.75" x14ac:dyDescent="0.2">
      <c r="A68" s="38" t="s">
        <v>11</v>
      </c>
      <c r="B68" s="59" t="s">
        <v>246</v>
      </c>
      <c r="C68" s="39" t="s">
        <v>35</v>
      </c>
      <c r="D68" s="39" t="s">
        <v>36</v>
      </c>
      <c r="E68" s="39"/>
      <c r="F68" s="39"/>
      <c r="G68" s="40">
        <f>G69</f>
        <v>2330.6</v>
      </c>
    </row>
    <row r="69" spans="1:13" s="17" customFormat="1" ht="31.5" x14ac:dyDescent="0.2">
      <c r="A69" s="41" t="s">
        <v>176</v>
      </c>
      <c r="B69" s="59" t="s">
        <v>246</v>
      </c>
      <c r="C69" s="42" t="s">
        <v>35</v>
      </c>
      <c r="D69" s="42" t="s">
        <v>36</v>
      </c>
      <c r="E69" s="52" t="s">
        <v>173</v>
      </c>
      <c r="F69" s="45"/>
      <c r="G69" s="40">
        <f>G70+G73</f>
        <v>2330.6</v>
      </c>
    </row>
    <row r="70" spans="1:13" s="10" customFormat="1" ht="31.5" x14ac:dyDescent="0.25">
      <c r="A70" s="41" t="s">
        <v>174</v>
      </c>
      <c r="B70" s="36" t="s">
        <v>246</v>
      </c>
      <c r="C70" s="42" t="s">
        <v>35</v>
      </c>
      <c r="D70" s="42" t="s">
        <v>36</v>
      </c>
      <c r="E70" s="52" t="s">
        <v>175</v>
      </c>
      <c r="F70" s="41"/>
      <c r="G70" s="40">
        <f>G71</f>
        <v>1581</v>
      </c>
    </row>
    <row r="71" spans="1:13" s="17" customFormat="1" ht="47.25" x14ac:dyDescent="0.2">
      <c r="A71" s="41" t="s">
        <v>143</v>
      </c>
      <c r="B71" s="39" t="s">
        <v>246</v>
      </c>
      <c r="C71" s="42" t="s">
        <v>35</v>
      </c>
      <c r="D71" s="42" t="s">
        <v>36</v>
      </c>
      <c r="E71" s="52" t="s">
        <v>175</v>
      </c>
      <c r="F71" s="41">
        <v>100</v>
      </c>
      <c r="G71" s="40">
        <f>G72</f>
        <v>1581</v>
      </c>
    </row>
    <row r="72" spans="1:13" ht="15.75" x14ac:dyDescent="0.2">
      <c r="A72" s="41" t="s">
        <v>139</v>
      </c>
      <c r="B72" s="59" t="s">
        <v>246</v>
      </c>
      <c r="C72" s="42" t="s">
        <v>35</v>
      </c>
      <c r="D72" s="42" t="s">
        <v>36</v>
      </c>
      <c r="E72" s="52" t="s">
        <v>175</v>
      </c>
      <c r="F72" s="41">
        <v>120</v>
      </c>
      <c r="G72" s="40">
        <v>1581</v>
      </c>
    </row>
    <row r="73" spans="1:13" ht="31.5" x14ac:dyDescent="0.2">
      <c r="A73" s="156" t="s">
        <v>266</v>
      </c>
      <c r="B73" s="59" t="s">
        <v>246</v>
      </c>
      <c r="C73" s="42" t="s">
        <v>35</v>
      </c>
      <c r="D73" s="42" t="s">
        <v>36</v>
      </c>
      <c r="E73" s="158" t="s">
        <v>265</v>
      </c>
      <c r="F73" s="41"/>
      <c r="G73" s="40">
        <f>G74+G76</f>
        <v>749.6</v>
      </c>
    </row>
    <row r="74" spans="1:13" ht="47.25" x14ac:dyDescent="0.2">
      <c r="A74" s="41" t="s">
        <v>143</v>
      </c>
      <c r="B74" s="59" t="s">
        <v>246</v>
      </c>
      <c r="C74" s="42" t="s">
        <v>35</v>
      </c>
      <c r="D74" s="42" t="s">
        <v>36</v>
      </c>
      <c r="E74" s="52" t="s">
        <v>265</v>
      </c>
      <c r="F74" s="41">
        <v>100</v>
      </c>
      <c r="G74" s="40">
        <f>G75</f>
        <v>700</v>
      </c>
    </row>
    <row r="75" spans="1:13" ht="15.75" x14ac:dyDescent="0.2">
      <c r="A75" s="41" t="s">
        <v>139</v>
      </c>
      <c r="B75" s="59" t="s">
        <v>246</v>
      </c>
      <c r="C75" s="42" t="s">
        <v>35</v>
      </c>
      <c r="D75" s="42" t="s">
        <v>36</v>
      </c>
      <c r="E75" s="52" t="s">
        <v>265</v>
      </c>
      <c r="F75" s="41">
        <v>120</v>
      </c>
      <c r="G75" s="40">
        <v>700</v>
      </c>
    </row>
    <row r="76" spans="1:13" ht="15.75" x14ac:dyDescent="0.2">
      <c r="A76" s="41" t="s">
        <v>144</v>
      </c>
      <c r="B76" s="59" t="s">
        <v>246</v>
      </c>
      <c r="C76" s="42" t="s">
        <v>35</v>
      </c>
      <c r="D76" s="42" t="s">
        <v>36</v>
      </c>
      <c r="E76" s="52" t="s">
        <v>265</v>
      </c>
      <c r="F76" s="41">
        <v>200</v>
      </c>
      <c r="G76" s="40">
        <f>G77</f>
        <v>49.6</v>
      </c>
    </row>
    <row r="77" spans="1:13" ht="31.5" x14ac:dyDescent="0.2">
      <c r="A77" s="41" t="s">
        <v>145</v>
      </c>
      <c r="B77" s="59" t="s">
        <v>246</v>
      </c>
      <c r="C77" s="42" t="s">
        <v>35</v>
      </c>
      <c r="D77" s="42" t="s">
        <v>36</v>
      </c>
      <c r="E77" s="52" t="s">
        <v>265</v>
      </c>
      <c r="F77" s="41">
        <v>240</v>
      </c>
      <c r="G77" s="40">
        <v>49.6</v>
      </c>
    </row>
    <row r="78" spans="1:13" ht="15.75" x14ac:dyDescent="0.2">
      <c r="A78" s="35" t="s">
        <v>12</v>
      </c>
      <c r="B78" s="59" t="s">
        <v>246</v>
      </c>
      <c r="C78" s="36" t="s">
        <v>36</v>
      </c>
      <c r="D78" s="36" t="s">
        <v>32</v>
      </c>
      <c r="E78" s="36"/>
      <c r="F78" s="36"/>
      <c r="G78" s="37">
        <f>G79+G101</f>
        <v>3539</v>
      </c>
    </row>
    <row r="79" spans="1:13" ht="31.5" x14ac:dyDescent="0.2">
      <c r="A79" s="53" t="s">
        <v>13</v>
      </c>
      <c r="B79" s="59" t="s">
        <v>246</v>
      </c>
      <c r="C79" s="39" t="s">
        <v>36</v>
      </c>
      <c r="D79" s="39">
        <v>10</v>
      </c>
      <c r="E79" s="39"/>
      <c r="F79" s="39"/>
      <c r="G79" s="40">
        <f>G80</f>
        <v>3000</v>
      </c>
    </row>
    <row r="80" spans="1:13" ht="31.5" x14ac:dyDescent="0.2">
      <c r="A80" s="46" t="s">
        <v>196</v>
      </c>
      <c r="B80" s="59" t="s">
        <v>246</v>
      </c>
      <c r="C80" s="42" t="s">
        <v>36</v>
      </c>
      <c r="D80" s="42" t="s">
        <v>178</v>
      </c>
      <c r="E80" s="46" t="s">
        <v>179</v>
      </c>
      <c r="F80" s="46"/>
      <c r="G80" s="44">
        <f>G81+G85+G93+G97+G89</f>
        <v>3000</v>
      </c>
    </row>
    <row r="81" spans="1:7" ht="15.75" x14ac:dyDescent="0.2">
      <c r="A81" s="41" t="s">
        <v>180</v>
      </c>
      <c r="B81" s="59" t="s">
        <v>246</v>
      </c>
      <c r="C81" s="42" t="s">
        <v>36</v>
      </c>
      <c r="D81" s="42" t="s">
        <v>178</v>
      </c>
      <c r="E81" s="41" t="s">
        <v>181</v>
      </c>
      <c r="F81" s="41"/>
      <c r="G81" s="44">
        <f>G82</f>
        <v>56</v>
      </c>
    </row>
    <row r="82" spans="1:7" ht="15.75" x14ac:dyDescent="0.2">
      <c r="A82" s="41" t="s">
        <v>182</v>
      </c>
      <c r="B82" s="59" t="s">
        <v>246</v>
      </c>
      <c r="C82" s="42" t="s">
        <v>36</v>
      </c>
      <c r="D82" s="42" t="s">
        <v>178</v>
      </c>
      <c r="E82" s="54" t="s">
        <v>183</v>
      </c>
      <c r="F82" s="41"/>
      <c r="G82" s="44">
        <f>G83</f>
        <v>56</v>
      </c>
    </row>
    <row r="83" spans="1:7" ht="15.75" x14ac:dyDescent="0.2">
      <c r="A83" s="41" t="s">
        <v>144</v>
      </c>
      <c r="B83" s="59" t="s">
        <v>246</v>
      </c>
      <c r="C83" s="42" t="s">
        <v>36</v>
      </c>
      <c r="D83" s="42" t="s">
        <v>178</v>
      </c>
      <c r="E83" s="54" t="s">
        <v>183</v>
      </c>
      <c r="F83" s="41">
        <v>200</v>
      </c>
      <c r="G83" s="44">
        <f>G84</f>
        <v>56</v>
      </c>
    </row>
    <row r="84" spans="1:7" ht="31.5" x14ac:dyDescent="0.2">
      <c r="A84" s="41" t="s">
        <v>145</v>
      </c>
      <c r="B84" s="59" t="s">
        <v>246</v>
      </c>
      <c r="C84" s="42" t="s">
        <v>36</v>
      </c>
      <c r="D84" s="42" t="s">
        <v>178</v>
      </c>
      <c r="E84" s="54" t="s">
        <v>183</v>
      </c>
      <c r="F84" s="41">
        <v>240</v>
      </c>
      <c r="G84" s="44">
        <v>56</v>
      </c>
    </row>
    <row r="85" spans="1:7" ht="47.25" x14ac:dyDescent="0.2">
      <c r="A85" s="46" t="s">
        <v>184</v>
      </c>
      <c r="B85" s="59" t="s">
        <v>246</v>
      </c>
      <c r="C85" s="42" t="s">
        <v>36</v>
      </c>
      <c r="D85" s="42" t="s">
        <v>178</v>
      </c>
      <c r="E85" s="41" t="s">
        <v>185</v>
      </c>
      <c r="F85" s="46"/>
      <c r="G85" s="44">
        <f>G86</f>
        <v>540</v>
      </c>
    </row>
    <row r="86" spans="1:7" ht="15.75" x14ac:dyDescent="0.2">
      <c r="A86" s="46" t="s">
        <v>182</v>
      </c>
      <c r="B86" s="59" t="s">
        <v>246</v>
      </c>
      <c r="C86" s="42" t="s">
        <v>36</v>
      </c>
      <c r="D86" s="42" t="s">
        <v>178</v>
      </c>
      <c r="E86" s="54" t="s">
        <v>186</v>
      </c>
      <c r="F86" s="46"/>
      <c r="G86" s="44">
        <f>G87</f>
        <v>540</v>
      </c>
    </row>
    <row r="87" spans="1:7" ht="15.75" x14ac:dyDescent="0.2">
      <c r="A87" s="41" t="s">
        <v>144</v>
      </c>
      <c r="B87" s="59" t="s">
        <v>246</v>
      </c>
      <c r="C87" s="42" t="s">
        <v>36</v>
      </c>
      <c r="D87" s="42" t="s">
        <v>178</v>
      </c>
      <c r="E87" s="54" t="s">
        <v>186</v>
      </c>
      <c r="F87" s="41">
        <v>200</v>
      </c>
      <c r="G87" s="44">
        <f>G88</f>
        <v>540</v>
      </c>
    </row>
    <row r="88" spans="1:7" ht="31.5" x14ac:dyDescent="0.2">
      <c r="A88" s="41" t="s">
        <v>145</v>
      </c>
      <c r="B88" s="59" t="s">
        <v>246</v>
      </c>
      <c r="C88" s="42" t="s">
        <v>36</v>
      </c>
      <c r="D88" s="42" t="s">
        <v>178</v>
      </c>
      <c r="E88" s="54" t="s">
        <v>186</v>
      </c>
      <c r="F88" s="41">
        <v>240</v>
      </c>
      <c r="G88" s="44">
        <v>540</v>
      </c>
    </row>
    <row r="89" spans="1:7" ht="15.75" x14ac:dyDescent="0.2">
      <c r="A89" s="156" t="s">
        <v>262</v>
      </c>
      <c r="B89" s="59" t="s">
        <v>246</v>
      </c>
      <c r="C89" s="42" t="s">
        <v>36</v>
      </c>
      <c r="D89" s="42" t="s">
        <v>178</v>
      </c>
      <c r="E89" s="41" t="s">
        <v>263</v>
      </c>
      <c r="F89" s="46"/>
      <c r="G89" s="44">
        <f>G90</f>
        <v>42</v>
      </c>
    </row>
    <row r="90" spans="1:7" ht="15.75" x14ac:dyDescent="0.2">
      <c r="A90" s="46" t="s">
        <v>182</v>
      </c>
      <c r="B90" s="59" t="s">
        <v>246</v>
      </c>
      <c r="C90" s="42" t="s">
        <v>36</v>
      </c>
      <c r="D90" s="42" t="s">
        <v>178</v>
      </c>
      <c r="E90" s="54" t="s">
        <v>264</v>
      </c>
      <c r="F90" s="46"/>
      <c r="G90" s="44">
        <f>G91</f>
        <v>42</v>
      </c>
    </row>
    <row r="91" spans="1:7" ht="15.75" x14ac:dyDescent="0.2">
      <c r="A91" s="41" t="s">
        <v>144</v>
      </c>
      <c r="B91" s="59" t="s">
        <v>246</v>
      </c>
      <c r="C91" s="42" t="s">
        <v>36</v>
      </c>
      <c r="D91" s="42" t="s">
        <v>178</v>
      </c>
      <c r="E91" s="54" t="s">
        <v>264</v>
      </c>
      <c r="F91" s="41">
        <v>200</v>
      </c>
      <c r="G91" s="44">
        <f>G92</f>
        <v>42</v>
      </c>
    </row>
    <row r="92" spans="1:7" ht="31.5" x14ac:dyDescent="0.2">
      <c r="A92" s="41" t="s">
        <v>145</v>
      </c>
      <c r="B92" s="59" t="s">
        <v>246</v>
      </c>
      <c r="C92" s="42" t="s">
        <v>36</v>
      </c>
      <c r="D92" s="42" t="s">
        <v>178</v>
      </c>
      <c r="E92" s="54" t="s">
        <v>264</v>
      </c>
      <c r="F92" s="41">
        <v>240</v>
      </c>
      <c r="G92" s="44">
        <v>42</v>
      </c>
    </row>
    <row r="93" spans="1:7" s="17" customFormat="1" ht="15.75" x14ac:dyDescent="0.2">
      <c r="A93" s="41" t="s">
        <v>187</v>
      </c>
      <c r="B93" s="39" t="s">
        <v>246</v>
      </c>
      <c r="C93" s="42" t="s">
        <v>36</v>
      </c>
      <c r="D93" s="42" t="s">
        <v>178</v>
      </c>
      <c r="E93" s="41" t="s">
        <v>188</v>
      </c>
      <c r="F93" s="41"/>
      <c r="G93" s="44">
        <f>G94</f>
        <v>1700</v>
      </c>
    </row>
    <row r="94" spans="1:7" s="17" customFormat="1" ht="15.75" x14ac:dyDescent="0.2">
      <c r="A94" s="55" t="s">
        <v>189</v>
      </c>
      <c r="B94" s="59" t="s">
        <v>246</v>
      </c>
      <c r="C94" s="42" t="s">
        <v>36</v>
      </c>
      <c r="D94" s="42" t="s">
        <v>178</v>
      </c>
      <c r="E94" s="41" t="s">
        <v>190</v>
      </c>
      <c r="F94" s="45"/>
      <c r="G94" s="44">
        <f>G95</f>
        <v>1700</v>
      </c>
    </row>
    <row r="95" spans="1:7" ht="15.75" x14ac:dyDescent="0.2">
      <c r="A95" s="41" t="s">
        <v>144</v>
      </c>
      <c r="B95" s="59" t="s">
        <v>246</v>
      </c>
      <c r="C95" s="42" t="s">
        <v>36</v>
      </c>
      <c r="D95" s="42" t="s">
        <v>178</v>
      </c>
      <c r="E95" s="41" t="s">
        <v>190</v>
      </c>
      <c r="F95" s="41">
        <v>200</v>
      </c>
      <c r="G95" s="44">
        <f>G96</f>
        <v>1700</v>
      </c>
    </row>
    <row r="96" spans="1:7" ht="31.5" x14ac:dyDescent="0.2">
      <c r="A96" s="41" t="s">
        <v>145</v>
      </c>
      <c r="B96" s="59" t="s">
        <v>246</v>
      </c>
      <c r="C96" s="42" t="s">
        <v>36</v>
      </c>
      <c r="D96" s="42" t="s">
        <v>178</v>
      </c>
      <c r="E96" s="41" t="s">
        <v>190</v>
      </c>
      <c r="F96" s="41">
        <v>240</v>
      </c>
      <c r="G96" s="44">
        <v>1700</v>
      </c>
    </row>
    <row r="97" spans="1:7" ht="15.75" x14ac:dyDescent="0.2">
      <c r="A97" s="41" t="s">
        <v>191</v>
      </c>
      <c r="B97" s="59" t="s">
        <v>246</v>
      </c>
      <c r="C97" s="42" t="s">
        <v>36</v>
      </c>
      <c r="D97" s="42" t="s">
        <v>178</v>
      </c>
      <c r="E97" s="41" t="s">
        <v>192</v>
      </c>
      <c r="F97" s="41"/>
      <c r="G97" s="44">
        <f>G98</f>
        <v>662</v>
      </c>
    </row>
    <row r="98" spans="1:7" ht="15.75" x14ac:dyDescent="0.2">
      <c r="A98" s="55" t="s">
        <v>189</v>
      </c>
      <c r="B98" s="59" t="s">
        <v>246</v>
      </c>
      <c r="C98" s="42" t="s">
        <v>36</v>
      </c>
      <c r="D98" s="42" t="s">
        <v>178</v>
      </c>
      <c r="E98" s="41" t="s">
        <v>193</v>
      </c>
      <c r="F98" s="41"/>
      <c r="G98" s="44">
        <f>G99</f>
        <v>662</v>
      </c>
    </row>
    <row r="99" spans="1:7" s="10" customFormat="1" ht="47.25" x14ac:dyDescent="0.25">
      <c r="A99" s="56" t="s">
        <v>194</v>
      </c>
      <c r="B99" s="36" t="s">
        <v>246</v>
      </c>
      <c r="C99" s="42" t="s">
        <v>36</v>
      </c>
      <c r="D99" s="42" t="s">
        <v>178</v>
      </c>
      <c r="E99" s="41" t="s">
        <v>193</v>
      </c>
      <c r="F99" s="41">
        <v>600</v>
      </c>
      <c r="G99" s="44">
        <f>G100</f>
        <v>662</v>
      </c>
    </row>
    <row r="100" spans="1:7" s="17" customFormat="1" ht="63" x14ac:dyDescent="0.2">
      <c r="A100" s="41" t="s">
        <v>195</v>
      </c>
      <c r="B100" s="59" t="s">
        <v>246</v>
      </c>
      <c r="C100" s="42" t="s">
        <v>36</v>
      </c>
      <c r="D100" s="42" t="s">
        <v>178</v>
      </c>
      <c r="E100" s="41" t="s">
        <v>193</v>
      </c>
      <c r="F100" s="41">
        <v>630</v>
      </c>
      <c r="G100" s="44">
        <v>662</v>
      </c>
    </row>
    <row r="101" spans="1:7" s="17" customFormat="1" ht="15.75" x14ac:dyDescent="0.2">
      <c r="A101" s="38" t="s">
        <v>14</v>
      </c>
      <c r="B101" s="59" t="s">
        <v>246</v>
      </c>
      <c r="C101" s="39" t="s">
        <v>36</v>
      </c>
      <c r="D101" s="39">
        <v>14</v>
      </c>
      <c r="E101" s="39"/>
      <c r="F101" s="39"/>
      <c r="G101" s="40">
        <f>G102</f>
        <v>539</v>
      </c>
    </row>
    <row r="102" spans="1:7" ht="31.5" x14ac:dyDescent="0.2">
      <c r="A102" s="41" t="s">
        <v>196</v>
      </c>
      <c r="B102" s="59" t="s">
        <v>246</v>
      </c>
      <c r="C102" s="42" t="s">
        <v>36</v>
      </c>
      <c r="D102" s="42" t="s">
        <v>54</v>
      </c>
      <c r="E102" s="46" t="s">
        <v>179</v>
      </c>
      <c r="F102" s="46"/>
      <c r="G102" s="40">
        <f>G103</f>
        <v>539</v>
      </c>
    </row>
    <row r="103" spans="1:7" ht="15.75" x14ac:dyDescent="0.2">
      <c r="A103" s="57" t="s">
        <v>267</v>
      </c>
      <c r="B103" s="59" t="s">
        <v>246</v>
      </c>
      <c r="C103" s="42" t="s">
        <v>36</v>
      </c>
      <c r="D103" s="42" t="s">
        <v>54</v>
      </c>
      <c r="E103" s="41" t="s">
        <v>197</v>
      </c>
      <c r="F103" s="46"/>
      <c r="G103" s="44">
        <f>G104</f>
        <v>539</v>
      </c>
    </row>
    <row r="104" spans="1:7" ht="31.5" x14ac:dyDescent="0.2">
      <c r="A104" s="41" t="s">
        <v>154</v>
      </c>
      <c r="B104" s="59" t="s">
        <v>246</v>
      </c>
      <c r="C104" s="42" t="s">
        <v>36</v>
      </c>
      <c r="D104" s="42" t="s">
        <v>54</v>
      </c>
      <c r="E104" s="41" t="s">
        <v>198</v>
      </c>
      <c r="F104" s="41"/>
      <c r="G104" s="44">
        <f>G105</f>
        <v>539</v>
      </c>
    </row>
    <row r="105" spans="1:7" s="17" customFormat="1" ht="15.75" x14ac:dyDescent="0.2">
      <c r="A105" s="41" t="s">
        <v>156</v>
      </c>
      <c r="B105" s="59" t="s">
        <v>246</v>
      </c>
      <c r="C105" s="42" t="s">
        <v>36</v>
      </c>
      <c r="D105" s="42" t="s">
        <v>54</v>
      </c>
      <c r="E105" s="41" t="s">
        <v>198</v>
      </c>
      <c r="F105" s="41">
        <v>500</v>
      </c>
      <c r="G105" s="44">
        <f>G106</f>
        <v>539</v>
      </c>
    </row>
    <row r="106" spans="1:7" s="17" customFormat="1" ht="15.75" x14ac:dyDescent="0.2">
      <c r="A106" s="41" t="s">
        <v>75</v>
      </c>
      <c r="B106" s="59" t="s">
        <v>246</v>
      </c>
      <c r="C106" s="42" t="s">
        <v>36</v>
      </c>
      <c r="D106" s="42" t="s">
        <v>54</v>
      </c>
      <c r="E106" s="41" t="s">
        <v>198</v>
      </c>
      <c r="F106" s="41">
        <v>540</v>
      </c>
      <c r="G106" s="44">
        <v>539</v>
      </c>
    </row>
    <row r="107" spans="1:7" s="17" customFormat="1" ht="15.75" x14ac:dyDescent="0.2">
      <c r="A107" s="35" t="s">
        <v>15</v>
      </c>
      <c r="B107" s="59" t="s">
        <v>246</v>
      </c>
      <c r="C107" s="36" t="s">
        <v>37</v>
      </c>
      <c r="D107" s="36" t="s">
        <v>32</v>
      </c>
      <c r="E107" s="36"/>
      <c r="F107" s="36"/>
      <c r="G107" s="37">
        <f>G108+G118+G131</f>
        <v>15088.699999999999</v>
      </c>
    </row>
    <row r="108" spans="1:7" s="17" customFormat="1" ht="15.75" x14ac:dyDescent="0.2">
      <c r="A108" s="38" t="s">
        <v>16</v>
      </c>
      <c r="B108" s="59" t="s">
        <v>246</v>
      </c>
      <c r="C108" s="39" t="s">
        <v>37</v>
      </c>
      <c r="D108" s="39" t="s">
        <v>31</v>
      </c>
      <c r="E108" s="39"/>
      <c r="F108" s="39"/>
      <c r="G108" s="40">
        <f>G109+G113</f>
        <v>3838.4</v>
      </c>
    </row>
    <row r="109" spans="1:7" s="17" customFormat="1" ht="15.75" x14ac:dyDescent="0.2">
      <c r="A109" s="46" t="s">
        <v>146</v>
      </c>
      <c r="B109" s="59" t="s">
        <v>246</v>
      </c>
      <c r="C109" s="58" t="s">
        <v>37</v>
      </c>
      <c r="D109" s="58" t="s">
        <v>31</v>
      </c>
      <c r="E109" s="41" t="s">
        <v>153</v>
      </c>
      <c r="F109" s="41"/>
      <c r="G109" s="40">
        <f>G110</f>
        <v>117</v>
      </c>
    </row>
    <row r="110" spans="1:7" s="17" customFormat="1" ht="15.75" x14ac:dyDescent="0.2">
      <c r="A110" s="41" t="s">
        <v>200</v>
      </c>
      <c r="B110" s="59" t="s">
        <v>246</v>
      </c>
      <c r="C110" s="58" t="s">
        <v>37</v>
      </c>
      <c r="D110" s="58" t="s">
        <v>31</v>
      </c>
      <c r="E110" s="41" t="s">
        <v>199</v>
      </c>
      <c r="F110" s="41"/>
      <c r="G110" s="44">
        <f>G111</f>
        <v>117</v>
      </c>
    </row>
    <row r="111" spans="1:7" s="17" customFormat="1" ht="47.25" x14ac:dyDescent="0.2">
      <c r="A111" s="41" t="s">
        <v>143</v>
      </c>
      <c r="B111" s="59" t="s">
        <v>246</v>
      </c>
      <c r="C111" s="58" t="s">
        <v>37</v>
      </c>
      <c r="D111" s="58" t="s">
        <v>31</v>
      </c>
      <c r="E111" s="41" t="s">
        <v>199</v>
      </c>
      <c r="F111" s="41">
        <v>100</v>
      </c>
      <c r="G111" s="44">
        <f>G112</f>
        <v>117</v>
      </c>
    </row>
    <row r="112" spans="1:7" s="17" customFormat="1" ht="15.75" x14ac:dyDescent="0.2">
      <c r="A112" s="41" t="s">
        <v>139</v>
      </c>
      <c r="B112" s="59" t="s">
        <v>246</v>
      </c>
      <c r="C112" s="58" t="s">
        <v>37</v>
      </c>
      <c r="D112" s="58" t="s">
        <v>31</v>
      </c>
      <c r="E112" s="41" t="s">
        <v>199</v>
      </c>
      <c r="F112" s="41">
        <v>120</v>
      </c>
      <c r="G112" s="44">
        <v>117</v>
      </c>
    </row>
    <row r="113" spans="1:7" s="17" customFormat="1" ht="31.5" x14ac:dyDescent="0.2">
      <c r="A113" s="41" t="s">
        <v>280</v>
      </c>
      <c r="B113" s="59" t="s">
        <v>246</v>
      </c>
      <c r="C113" s="58" t="s">
        <v>37</v>
      </c>
      <c r="D113" s="58" t="s">
        <v>31</v>
      </c>
      <c r="E113" s="41" t="s">
        <v>228</v>
      </c>
      <c r="F113" s="41"/>
      <c r="G113" s="44">
        <f>G114</f>
        <v>3721.4</v>
      </c>
    </row>
    <row r="114" spans="1:7" s="17" customFormat="1" ht="15.75" x14ac:dyDescent="0.2">
      <c r="A114" s="41" t="s">
        <v>276</v>
      </c>
      <c r="B114" s="59" t="s">
        <v>246</v>
      </c>
      <c r="C114" s="58" t="s">
        <v>37</v>
      </c>
      <c r="D114" s="58" t="s">
        <v>31</v>
      </c>
      <c r="E114" s="41" t="s">
        <v>277</v>
      </c>
      <c r="F114" s="41"/>
      <c r="G114" s="44">
        <f>G115</f>
        <v>3721.4</v>
      </c>
    </row>
    <row r="115" spans="1:7" s="17" customFormat="1" ht="15.75" x14ac:dyDescent="0.2">
      <c r="A115" s="41" t="s">
        <v>278</v>
      </c>
      <c r="B115" s="59" t="s">
        <v>246</v>
      </c>
      <c r="C115" s="58" t="s">
        <v>37</v>
      </c>
      <c r="D115" s="58" t="s">
        <v>31</v>
      </c>
      <c r="E115" s="41" t="s">
        <v>279</v>
      </c>
      <c r="F115" s="41"/>
      <c r="G115" s="44">
        <f>G116</f>
        <v>3721.4</v>
      </c>
    </row>
    <row r="116" spans="1:7" s="17" customFormat="1" ht="47.25" x14ac:dyDescent="0.2">
      <c r="A116" s="41" t="s">
        <v>143</v>
      </c>
      <c r="B116" s="59" t="s">
        <v>246</v>
      </c>
      <c r="C116" s="58" t="s">
        <v>37</v>
      </c>
      <c r="D116" s="58" t="s">
        <v>31</v>
      </c>
      <c r="E116" s="41" t="s">
        <v>279</v>
      </c>
      <c r="F116" s="41">
        <v>100</v>
      </c>
      <c r="G116" s="44">
        <f>G117</f>
        <v>3721.4</v>
      </c>
    </row>
    <row r="117" spans="1:7" ht="15.75" x14ac:dyDescent="0.2">
      <c r="A117" s="41" t="s">
        <v>139</v>
      </c>
      <c r="B117" s="59" t="s">
        <v>246</v>
      </c>
      <c r="C117" s="58" t="s">
        <v>37</v>
      </c>
      <c r="D117" s="58" t="s">
        <v>31</v>
      </c>
      <c r="E117" s="41" t="s">
        <v>279</v>
      </c>
      <c r="F117" s="41">
        <v>120</v>
      </c>
      <c r="G117" s="44">
        <v>3721.4</v>
      </c>
    </row>
    <row r="118" spans="1:7" ht="15.75" x14ac:dyDescent="0.2">
      <c r="A118" s="38" t="s">
        <v>17</v>
      </c>
      <c r="B118" s="59" t="s">
        <v>246</v>
      </c>
      <c r="C118" s="39" t="s">
        <v>37</v>
      </c>
      <c r="D118" s="39" t="s">
        <v>42</v>
      </c>
      <c r="E118" s="39"/>
      <c r="F118" s="39"/>
      <c r="G118" s="40">
        <f>G119</f>
        <v>11198</v>
      </c>
    </row>
    <row r="119" spans="1:7" ht="31.5" x14ac:dyDescent="0.2">
      <c r="A119" s="41" t="s">
        <v>213</v>
      </c>
      <c r="B119" s="59" t="s">
        <v>246</v>
      </c>
      <c r="C119" s="58" t="s">
        <v>37</v>
      </c>
      <c r="D119" s="58" t="s">
        <v>42</v>
      </c>
      <c r="E119" s="41" t="s">
        <v>201</v>
      </c>
      <c r="F119" s="41"/>
      <c r="G119" s="40">
        <f>G120+G124</f>
        <v>11198</v>
      </c>
    </row>
    <row r="120" spans="1:7" ht="15.75" x14ac:dyDescent="0.2">
      <c r="A120" s="41" t="s">
        <v>202</v>
      </c>
      <c r="B120" s="59" t="s">
        <v>246</v>
      </c>
      <c r="C120" s="58" t="s">
        <v>37</v>
      </c>
      <c r="D120" s="58" t="s">
        <v>42</v>
      </c>
      <c r="E120" s="41" t="s">
        <v>203</v>
      </c>
      <c r="F120" s="41"/>
      <c r="G120" s="40">
        <f>G121</f>
        <v>10791</v>
      </c>
    </row>
    <row r="121" spans="1:7" ht="15.75" x14ac:dyDescent="0.2">
      <c r="A121" s="50" t="s">
        <v>204</v>
      </c>
      <c r="B121" s="59" t="s">
        <v>246</v>
      </c>
      <c r="C121" s="58" t="s">
        <v>37</v>
      </c>
      <c r="D121" s="58" t="s">
        <v>42</v>
      </c>
      <c r="E121" s="41" t="s">
        <v>205</v>
      </c>
      <c r="F121" s="41"/>
      <c r="G121" s="40">
        <f>G122</f>
        <v>10791</v>
      </c>
    </row>
    <row r="122" spans="1:7" ht="15.75" x14ac:dyDescent="0.2">
      <c r="A122" s="41" t="s">
        <v>144</v>
      </c>
      <c r="B122" s="59" t="s">
        <v>246</v>
      </c>
      <c r="C122" s="58" t="s">
        <v>37</v>
      </c>
      <c r="D122" s="58" t="s">
        <v>42</v>
      </c>
      <c r="E122" s="41" t="s">
        <v>205</v>
      </c>
      <c r="F122" s="41">
        <v>200</v>
      </c>
      <c r="G122" s="40">
        <f>G123</f>
        <v>10791</v>
      </c>
    </row>
    <row r="123" spans="1:7" ht="31.5" x14ac:dyDescent="0.2">
      <c r="A123" s="41" t="s">
        <v>145</v>
      </c>
      <c r="B123" s="59" t="s">
        <v>246</v>
      </c>
      <c r="C123" s="58" t="s">
        <v>37</v>
      </c>
      <c r="D123" s="58" t="s">
        <v>42</v>
      </c>
      <c r="E123" s="41" t="s">
        <v>205</v>
      </c>
      <c r="F123" s="41">
        <v>240</v>
      </c>
      <c r="G123" s="40">
        <v>10791</v>
      </c>
    </row>
    <row r="124" spans="1:7" ht="15.75" x14ac:dyDescent="0.2">
      <c r="A124" s="41" t="s">
        <v>206</v>
      </c>
      <c r="B124" s="59" t="s">
        <v>246</v>
      </c>
      <c r="C124" s="58" t="s">
        <v>37</v>
      </c>
      <c r="D124" s="58" t="s">
        <v>42</v>
      </c>
      <c r="E124" s="41" t="s">
        <v>207</v>
      </c>
      <c r="F124" s="41"/>
      <c r="G124" s="40">
        <f>G125+G128</f>
        <v>407</v>
      </c>
    </row>
    <row r="125" spans="1:7" ht="15.75" x14ac:dyDescent="0.2">
      <c r="A125" s="50" t="s">
        <v>204</v>
      </c>
      <c r="B125" s="59" t="s">
        <v>246</v>
      </c>
      <c r="C125" s="58" t="s">
        <v>37</v>
      </c>
      <c r="D125" s="58" t="s">
        <v>42</v>
      </c>
      <c r="E125" s="41" t="s">
        <v>208</v>
      </c>
      <c r="F125" s="41"/>
      <c r="G125" s="44">
        <f>G126</f>
        <v>361</v>
      </c>
    </row>
    <row r="126" spans="1:7" s="10" customFormat="1" ht="15.75" x14ac:dyDescent="0.25">
      <c r="A126" s="41" t="s">
        <v>144</v>
      </c>
      <c r="B126" s="36" t="s">
        <v>246</v>
      </c>
      <c r="C126" s="58" t="s">
        <v>37</v>
      </c>
      <c r="D126" s="58" t="s">
        <v>42</v>
      </c>
      <c r="E126" s="41" t="s">
        <v>208</v>
      </c>
      <c r="F126" s="41">
        <v>200</v>
      </c>
      <c r="G126" s="44">
        <f>G127</f>
        <v>361</v>
      </c>
    </row>
    <row r="127" spans="1:7" s="17" customFormat="1" ht="31.5" x14ac:dyDescent="0.2">
      <c r="A127" s="41" t="s">
        <v>145</v>
      </c>
      <c r="B127" s="59" t="s">
        <v>246</v>
      </c>
      <c r="C127" s="58" t="s">
        <v>37</v>
      </c>
      <c r="D127" s="58" t="s">
        <v>42</v>
      </c>
      <c r="E127" s="41" t="s">
        <v>208</v>
      </c>
      <c r="F127" s="41">
        <v>240</v>
      </c>
      <c r="G127" s="44">
        <v>361</v>
      </c>
    </row>
    <row r="128" spans="1:7" s="17" customFormat="1" ht="15.75" x14ac:dyDescent="0.2">
      <c r="A128" s="156" t="s">
        <v>284</v>
      </c>
      <c r="B128" s="59" t="s">
        <v>246</v>
      </c>
      <c r="C128" s="58" t="s">
        <v>37</v>
      </c>
      <c r="D128" s="58" t="s">
        <v>42</v>
      </c>
      <c r="E128" s="41" t="s">
        <v>285</v>
      </c>
      <c r="F128" s="41"/>
      <c r="G128" s="177">
        <f>G129</f>
        <v>46</v>
      </c>
    </row>
    <row r="129" spans="1:7" ht="15.75" x14ac:dyDescent="0.2">
      <c r="A129" s="41" t="s">
        <v>144</v>
      </c>
      <c r="B129" s="59" t="s">
        <v>246</v>
      </c>
      <c r="C129" s="58" t="s">
        <v>37</v>
      </c>
      <c r="D129" s="58" t="s">
        <v>42</v>
      </c>
      <c r="E129" s="41" t="s">
        <v>285</v>
      </c>
      <c r="F129" s="41">
        <v>200</v>
      </c>
      <c r="G129" s="178">
        <f>G130</f>
        <v>46</v>
      </c>
    </row>
    <row r="130" spans="1:7" ht="38.25" customHeight="1" x14ac:dyDescent="0.2">
      <c r="A130" s="41" t="s">
        <v>145</v>
      </c>
      <c r="B130" s="59" t="s">
        <v>246</v>
      </c>
      <c r="C130" s="58" t="s">
        <v>37</v>
      </c>
      <c r="D130" s="58" t="s">
        <v>42</v>
      </c>
      <c r="E130" s="41" t="s">
        <v>285</v>
      </c>
      <c r="F130" s="41">
        <v>240</v>
      </c>
      <c r="G130" s="178">
        <v>46</v>
      </c>
    </row>
    <row r="131" spans="1:7" ht="15.75" x14ac:dyDescent="0.2">
      <c r="A131" s="45" t="s">
        <v>270</v>
      </c>
      <c r="B131" s="59" t="s">
        <v>246</v>
      </c>
      <c r="C131" s="171" t="s">
        <v>37</v>
      </c>
      <c r="D131" s="171" t="s">
        <v>269</v>
      </c>
      <c r="E131" s="45"/>
      <c r="F131" s="45"/>
      <c r="G131" s="172">
        <f>G132</f>
        <v>52.3</v>
      </c>
    </row>
    <row r="132" spans="1:7" s="17" customFormat="1" ht="31.5" x14ac:dyDescent="0.2">
      <c r="A132" s="41" t="s">
        <v>169</v>
      </c>
      <c r="B132" s="39" t="s">
        <v>246</v>
      </c>
      <c r="C132" s="58" t="s">
        <v>37</v>
      </c>
      <c r="D132" s="58" t="s">
        <v>269</v>
      </c>
      <c r="E132" s="41" t="s">
        <v>271</v>
      </c>
      <c r="F132" s="41"/>
      <c r="G132" s="173">
        <f>G133</f>
        <v>52.3</v>
      </c>
    </row>
    <row r="133" spans="1:7" s="17" customFormat="1" ht="31.5" x14ac:dyDescent="0.2">
      <c r="A133" s="41" t="s">
        <v>272</v>
      </c>
      <c r="B133" s="59" t="s">
        <v>246</v>
      </c>
      <c r="C133" s="58" t="s">
        <v>37</v>
      </c>
      <c r="D133" s="58" t="s">
        <v>269</v>
      </c>
      <c r="E133" s="41" t="s">
        <v>273</v>
      </c>
      <c r="F133" s="41"/>
      <c r="G133" s="173">
        <f>G134</f>
        <v>52.3</v>
      </c>
    </row>
    <row r="134" spans="1:7" s="17" customFormat="1" ht="15.75" x14ac:dyDescent="0.2">
      <c r="A134" s="41" t="s">
        <v>274</v>
      </c>
      <c r="B134" s="59" t="s">
        <v>246</v>
      </c>
      <c r="C134" s="58" t="s">
        <v>37</v>
      </c>
      <c r="D134" s="58" t="s">
        <v>269</v>
      </c>
      <c r="E134" s="41" t="s">
        <v>275</v>
      </c>
      <c r="F134" s="41"/>
      <c r="G134" s="173">
        <f>G135</f>
        <v>52.3</v>
      </c>
    </row>
    <row r="135" spans="1:7" s="17" customFormat="1" ht="15.75" x14ac:dyDescent="0.2">
      <c r="A135" s="41" t="s">
        <v>144</v>
      </c>
      <c r="B135" s="59" t="s">
        <v>246</v>
      </c>
      <c r="C135" s="58" t="s">
        <v>37</v>
      </c>
      <c r="D135" s="58" t="s">
        <v>269</v>
      </c>
      <c r="E135" s="41" t="s">
        <v>275</v>
      </c>
      <c r="F135" s="41">
        <v>200</v>
      </c>
      <c r="G135" s="173">
        <f>G136</f>
        <v>52.3</v>
      </c>
    </row>
    <row r="136" spans="1:7" s="17" customFormat="1" ht="31.5" x14ac:dyDescent="0.2">
      <c r="A136" s="41" t="s">
        <v>145</v>
      </c>
      <c r="B136" s="59" t="s">
        <v>246</v>
      </c>
      <c r="C136" s="58" t="s">
        <v>37</v>
      </c>
      <c r="D136" s="58" t="s">
        <v>269</v>
      </c>
      <c r="E136" s="41" t="s">
        <v>275</v>
      </c>
      <c r="F136" s="41">
        <v>240</v>
      </c>
      <c r="G136" s="173">
        <v>52.3</v>
      </c>
    </row>
    <row r="137" spans="1:7" s="17" customFormat="1" ht="15.75" x14ac:dyDescent="0.2">
      <c r="A137" s="35" t="s">
        <v>18</v>
      </c>
      <c r="B137" s="59" t="s">
        <v>246</v>
      </c>
      <c r="C137" s="36" t="s">
        <v>38</v>
      </c>
      <c r="D137" s="36" t="s">
        <v>32</v>
      </c>
      <c r="E137" s="36"/>
      <c r="F137" s="36"/>
      <c r="G137" s="37">
        <f>G138+G143</f>
        <v>38461.599999999999</v>
      </c>
    </row>
    <row r="138" spans="1:7" s="17" customFormat="1" ht="15.75" x14ac:dyDescent="0.2">
      <c r="A138" s="38" t="s">
        <v>19</v>
      </c>
      <c r="B138" s="59" t="s">
        <v>246</v>
      </c>
      <c r="C138" s="59" t="s">
        <v>38</v>
      </c>
      <c r="D138" s="59" t="s">
        <v>31</v>
      </c>
      <c r="E138" s="39"/>
      <c r="F138" s="39"/>
      <c r="G138" s="40">
        <f>G139</f>
        <v>423</v>
      </c>
    </row>
    <row r="139" spans="1:7" s="17" customFormat="1" ht="31.5" x14ac:dyDescent="0.2">
      <c r="A139" s="41" t="s">
        <v>212</v>
      </c>
      <c r="B139" s="59" t="s">
        <v>246</v>
      </c>
      <c r="C139" s="42" t="s">
        <v>38</v>
      </c>
      <c r="D139" s="42" t="s">
        <v>31</v>
      </c>
      <c r="E139" s="41" t="s">
        <v>160</v>
      </c>
      <c r="F139" s="39"/>
      <c r="G139" s="40">
        <f>G140</f>
        <v>423</v>
      </c>
    </row>
    <row r="140" spans="1:7" s="17" customFormat="1" ht="47.25" x14ac:dyDescent="0.2">
      <c r="A140" s="41" t="s">
        <v>209</v>
      </c>
      <c r="B140" s="59" t="s">
        <v>246</v>
      </c>
      <c r="C140" s="42" t="s">
        <v>38</v>
      </c>
      <c r="D140" s="42" t="s">
        <v>31</v>
      </c>
      <c r="E140" s="41" t="s">
        <v>210</v>
      </c>
      <c r="F140" s="59"/>
      <c r="G140" s="44">
        <f>G141</f>
        <v>423</v>
      </c>
    </row>
    <row r="141" spans="1:7" s="17" customFormat="1" ht="15.75" x14ac:dyDescent="0.2">
      <c r="A141" s="41" t="s">
        <v>144</v>
      </c>
      <c r="B141" s="59" t="s">
        <v>246</v>
      </c>
      <c r="C141" s="42" t="s">
        <v>38</v>
      </c>
      <c r="D141" s="42" t="s">
        <v>31</v>
      </c>
      <c r="E141" s="41" t="s">
        <v>211</v>
      </c>
      <c r="F141" s="41">
        <v>200</v>
      </c>
      <c r="G141" s="44">
        <f>G142</f>
        <v>423</v>
      </c>
    </row>
    <row r="142" spans="1:7" s="17" customFormat="1" ht="31.5" x14ac:dyDescent="0.2">
      <c r="A142" s="41" t="s">
        <v>145</v>
      </c>
      <c r="B142" s="59" t="s">
        <v>246</v>
      </c>
      <c r="C142" s="42" t="s">
        <v>38</v>
      </c>
      <c r="D142" s="42" t="s">
        <v>31</v>
      </c>
      <c r="E142" s="41" t="s">
        <v>211</v>
      </c>
      <c r="F142" s="41">
        <v>240</v>
      </c>
      <c r="G142" s="44">
        <v>423</v>
      </c>
    </row>
    <row r="143" spans="1:7" s="17" customFormat="1" ht="15.75" x14ac:dyDescent="0.2">
      <c r="A143" s="38" t="s">
        <v>20</v>
      </c>
      <c r="B143" s="59" t="s">
        <v>246</v>
      </c>
      <c r="C143" s="39" t="s">
        <v>38</v>
      </c>
      <c r="D143" s="39" t="s">
        <v>36</v>
      </c>
      <c r="E143" s="39"/>
      <c r="F143" s="39"/>
      <c r="G143" s="40">
        <f>G144+G152</f>
        <v>38038.6</v>
      </c>
    </row>
    <row r="144" spans="1:7" s="17" customFormat="1" ht="31.5" x14ac:dyDescent="0.2">
      <c r="A144" s="41" t="s">
        <v>227</v>
      </c>
      <c r="B144" s="59" t="s">
        <v>246</v>
      </c>
      <c r="C144" s="58" t="s">
        <v>38</v>
      </c>
      <c r="D144" s="58" t="s">
        <v>36</v>
      </c>
      <c r="E144" s="41" t="s">
        <v>214</v>
      </c>
      <c r="F144" s="41"/>
      <c r="G144" s="40">
        <f>G145</f>
        <v>25438.6</v>
      </c>
    </row>
    <row r="145" spans="1:7" s="17" customFormat="1" ht="31.5" x14ac:dyDescent="0.2">
      <c r="A145" s="41" t="s">
        <v>215</v>
      </c>
      <c r="B145" s="59" t="s">
        <v>246</v>
      </c>
      <c r="C145" s="58" t="s">
        <v>38</v>
      </c>
      <c r="D145" s="58" t="s">
        <v>36</v>
      </c>
      <c r="E145" s="60" t="s">
        <v>216</v>
      </c>
      <c r="F145" s="41"/>
      <c r="G145" s="40">
        <f>G146+G149</f>
        <v>25438.6</v>
      </c>
    </row>
    <row r="146" spans="1:7" s="10" customFormat="1" ht="31.5" x14ac:dyDescent="0.25">
      <c r="A146" s="65" t="s">
        <v>217</v>
      </c>
      <c r="B146" s="36" t="s">
        <v>246</v>
      </c>
      <c r="C146" s="58" t="s">
        <v>38</v>
      </c>
      <c r="D146" s="58" t="s">
        <v>36</v>
      </c>
      <c r="E146" s="60" t="s">
        <v>218</v>
      </c>
      <c r="F146" s="41"/>
      <c r="G146" s="40">
        <f>G147</f>
        <v>23994.6</v>
      </c>
    </row>
    <row r="147" spans="1:7" s="17" customFormat="1" ht="31.5" x14ac:dyDescent="0.2">
      <c r="A147" s="41" t="s">
        <v>144</v>
      </c>
      <c r="B147" s="39" t="s">
        <v>246</v>
      </c>
      <c r="C147" s="58" t="s">
        <v>38</v>
      </c>
      <c r="D147" s="58" t="s">
        <v>36</v>
      </c>
      <c r="E147" s="60" t="s">
        <v>218</v>
      </c>
      <c r="F147" s="41">
        <v>200</v>
      </c>
      <c r="G147" s="40">
        <f>G148</f>
        <v>23994.6</v>
      </c>
    </row>
    <row r="148" spans="1:7" s="17" customFormat="1" ht="31.5" x14ac:dyDescent="0.2">
      <c r="A148" s="41" t="s">
        <v>145</v>
      </c>
      <c r="B148" s="59" t="s">
        <v>246</v>
      </c>
      <c r="C148" s="58" t="s">
        <v>38</v>
      </c>
      <c r="D148" s="58" t="s">
        <v>36</v>
      </c>
      <c r="E148" s="60" t="s">
        <v>218</v>
      </c>
      <c r="F148" s="41">
        <v>240</v>
      </c>
      <c r="G148" s="40">
        <v>23994.6</v>
      </c>
    </row>
    <row r="149" spans="1:7" s="17" customFormat="1" ht="15.75" x14ac:dyDescent="0.2">
      <c r="A149" s="101" t="s">
        <v>219</v>
      </c>
      <c r="B149" s="59" t="s">
        <v>246</v>
      </c>
      <c r="C149" s="58" t="s">
        <v>38</v>
      </c>
      <c r="D149" s="58" t="s">
        <v>36</v>
      </c>
      <c r="E149" s="41" t="s">
        <v>220</v>
      </c>
      <c r="F149" s="41"/>
      <c r="G149" s="40">
        <f>G150</f>
        <v>1444</v>
      </c>
    </row>
    <row r="150" spans="1:7" ht="15.75" x14ac:dyDescent="0.2">
      <c r="A150" s="41" t="s">
        <v>144</v>
      </c>
      <c r="B150" s="59" t="s">
        <v>246</v>
      </c>
      <c r="C150" s="58" t="s">
        <v>38</v>
      </c>
      <c r="D150" s="58" t="s">
        <v>36</v>
      </c>
      <c r="E150" s="41" t="s">
        <v>220</v>
      </c>
      <c r="F150" s="41">
        <v>200</v>
      </c>
      <c r="G150" s="40">
        <f>G151</f>
        <v>1444</v>
      </c>
    </row>
    <row r="151" spans="1:7" ht="31.5" x14ac:dyDescent="0.2">
      <c r="A151" s="41" t="s">
        <v>145</v>
      </c>
      <c r="B151" s="59" t="s">
        <v>246</v>
      </c>
      <c r="C151" s="58" t="s">
        <v>38</v>
      </c>
      <c r="D151" s="58" t="s">
        <v>36</v>
      </c>
      <c r="E151" s="41" t="s">
        <v>220</v>
      </c>
      <c r="F151" s="41">
        <v>240</v>
      </c>
      <c r="G151" s="40">
        <v>1444</v>
      </c>
    </row>
    <row r="152" spans="1:7" ht="31.5" x14ac:dyDescent="0.2">
      <c r="A152" s="41" t="s">
        <v>221</v>
      </c>
      <c r="B152" s="59" t="s">
        <v>246</v>
      </c>
      <c r="C152" s="58" t="s">
        <v>38</v>
      </c>
      <c r="D152" s="58" t="s">
        <v>36</v>
      </c>
      <c r="E152" s="41" t="s">
        <v>222</v>
      </c>
      <c r="F152" s="39"/>
      <c r="G152" s="40">
        <f>G153</f>
        <v>12600</v>
      </c>
    </row>
    <row r="153" spans="1:7" s="10" customFormat="1" ht="15.75" x14ac:dyDescent="0.25">
      <c r="A153" s="61" t="s">
        <v>223</v>
      </c>
      <c r="B153" s="36" t="s">
        <v>246</v>
      </c>
      <c r="C153" s="58" t="s">
        <v>38</v>
      </c>
      <c r="D153" s="58" t="s">
        <v>36</v>
      </c>
      <c r="E153" s="61" t="s">
        <v>224</v>
      </c>
      <c r="F153" s="61"/>
      <c r="G153" s="40">
        <f>G154</f>
        <v>12600</v>
      </c>
    </row>
    <row r="154" spans="1:7" s="17" customFormat="1" ht="15.75" x14ac:dyDescent="0.25">
      <c r="A154" s="65" t="s">
        <v>217</v>
      </c>
      <c r="B154" s="39" t="s">
        <v>246</v>
      </c>
      <c r="C154" s="58" t="s">
        <v>38</v>
      </c>
      <c r="D154" s="58" t="s">
        <v>36</v>
      </c>
      <c r="E154" s="61" t="s">
        <v>225</v>
      </c>
      <c r="F154" s="61"/>
      <c r="G154" s="40">
        <f>G155</f>
        <v>12600</v>
      </c>
    </row>
    <row r="155" spans="1:7" s="17" customFormat="1" ht="15.75" x14ac:dyDescent="0.2">
      <c r="A155" s="61" t="s">
        <v>144</v>
      </c>
      <c r="B155" s="59" t="s">
        <v>246</v>
      </c>
      <c r="C155" s="58" t="s">
        <v>38</v>
      </c>
      <c r="D155" s="58" t="s">
        <v>36</v>
      </c>
      <c r="E155" s="61" t="s">
        <v>225</v>
      </c>
      <c r="F155" s="61">
        <v>200</v>
      </c>
      <c r="G155" s="40">
        <f>G156</f>
        <v>12600</v>
      </c>
    </row>
    <row r="156" spans="1:7" s="17" customFormat="1" ht="31.5" x14ac:dyDescent="0.2">
      <c r="A156" s="61" t="s">
        <v>226</v>
      </c>
      <c r="B156" s="59" t="s">
        <v>246</v>
      </c>
      <c r="C156" s="58" t="s">
        <v>38</v>
      </c>
      <c r="D156" s="58" t="s">
        <v>36</v>
      </c>
      <c r="E156" s="61" t="s">
        <v>225</v>
      </c>
      <c r="F156" s="61">
        <v>240</v>
      </c>
      <c r="G156" s="40">
        <v>12600</v>
      </c>
    </row>
    <row r="157" spans="1:7" s="17" customFormat="1" ht="15.75" x14ac:dyDescent="0.2">
      <c r="A157" s="35" t="s">
        <v>21</v>
      </c>
      <c r="B157" s="59" t="s">
        <v>246</v>
      </c>
      <c r="C157" s="36" t="s">
        <v>39</v>
      </c>
      <c r="D157" s="36" t="s">
        <v>32</v>
      </c>
      <c r="E157" s="36"/>
      <c r="F157" s="36"/>
      <c r="G157" s="37">
        <f>G163+G158</f>
        <v>175</v>
      </c>
    </row>
    <row r="158" spans="1:7" ht="15.75" x14ac:dyDescent="0.25">
      <c r="A158" s="88" t="s">
        <v>282</v>
      </c>
      <c r="B158" s="59" t="s">
        <v>246</v>
      </c>
      <c r="C158" s="59" t="s">
        <v>39</v>
      </c>
      <c r="D158" s="59" t="s">
        <v>38</v>
      </c>
      <c r="E158" s="59"/>
      <c r="F158" s="59"/>
      <c r="G158" s="44">
        <f>G159</f>
        <v>5</v>
      </c>
    </row>
    <row r="159" spans="1:7" ht="31.5" x14ac:dyDescent="0.2">
      <c r="A159" s="41" t="s">
        <v>140</v>
      </c>
      <c r="B159" s="59" t="s">
        <v>246</v>
      </c>
      <c r="C159" s="59" t="s">
        <v>39</v>
      </c>
      <c r="D159" s="59" t="s">
        <v>38</v>
      </c>
      <c r="E159" s="41" t="s">
        <v>135</v>
      </c>
      <c r="F159" s="36"/>
      <c r="G159" s="44">
        <f>G160</f>
        <v>5</v>
      </c>
    </row>
    <row r="160" spans="1:7" s="10" customFormat="1" ht="15.75" x14ac:dyDescent="0.25">
      <c r="A160" s="41" t="s">
        <v>141</v>
      </c>
      <c r="B160" s="36" t="s">
        <v>246</v>
      </c>
      <c r="C160" s="59" t="s">
        <v>39</v>
      </c>
      <c r="D160" s="59" t="s">
        <v>38</v>
      </c>
      <c r="E160" s="41" t="s">
        <v>142</v>
      </c>
      <c r="F160" s="36"/>
      <c r="G160" s="44">
        <f>G161</f>
        <v>5</v>
      </c>
    </row>
    <row r="161" spans="1:7" s="17" customFormat="1" ht="15.75" x14ac:dyDescent="0.2">
      <c r="A161" s="61" t="s">
        <v>144</v>
      </c>
      <c r="B161" s="39" t="s">
        <v>246</v>
      </c>
      <c r="C161" s="59" t="s">
        <v>39</v>
      </c>
      <c r="D161" s="59" t="s">
        <v>38</v>
      </c>
      <c r="E161" s="41" t="s">
        <v>142</v>
      </c>
      <c r="F161" s="59" t="s">
        <v>286</v>
      </c>
      <c r="G161" s="44">
        <f>G162</f>
        <v>5</v>
      </c>
    </row>
    <row r="162" spans="1:7" s="17" customFormat="1" ht="31.5" x14ac:dyDescent="0.2">
      <c r="A162" s="61" t="s">
        <v>226</v>
      </c>
      <c r="B162" s="59" t="s">
        <v>246</v>
      </c>
      <c r="C162" s="59" t="s">
        <v>39</v>
      </c>
      <c r="D162" s="59" t="s">
        <v>38</v>
      </c>
      <c r="E162" s="41" t="s">
        <v>142</v>
      </c>
      <c r="F162" s="59" t="s">
        <v>287</v>
      </c>
      <c r="G162" s="44">
        <v>5</v>
      </c>
    </row>
    <row r="163" spans="1:7" s="17" customFormat="1" ht="15.75" x14ac:dyDescent="0.2">
      <c r="A163" s="38" t="s">
        <v>22</v>
      </c>
      <c r="B163" s="59" t="s">
        <v>246</v>
      </c>
      <c r="C163" s="39" t="s">
        <v>39</v>
      </c>
      <c r="D163" s="39" t="s">
        <v>39</v>
      </c>
      <c r="E163" s="39"/>
      <c r="F163" s="39"/>
      <c r="G163" s="40">
        <f t="shared" ref="G163:G167" si="0">G164</f>
        <v>170</v>
      </c>
    </row>
    <row r="164" spans="1:7" s="17" customFormat="1" ht="31.5" x14ac:dyDescent="0.2">
      <c r="A164" s="41" t="s">
        <v>243</v>
      </c>
      <c r="B164" s="59" t="s">
        <v>246</v>
      </c>
      <c r="C164" s="58" t="s">
        <v>39</v>
      </c>
      <c r="D164" s="58" t="s">
        <v>39</v>
      </c>
      <c r="E164" s="41" t="s">
        <v>228</v>
      </c>
      <c r="F164" s="41"/>
      <c r="G164" s="40">
        <f t="shared" si="0"/>
        <v>170</v>
      </c>
    </row>
    <row r="165" spans="1:7" ht="31.5" x14ac:dyDescent="0.2">
      <c r="A165" s="41" t="s">
        <v>229</v>
      </c>
      <c r="B165" s="59" t="s">
        <v>246</v>
      </c>
      <c r="C165" s="58" t="s">
        <v>39</v>
      </c>
      <c r="D165" s="58" t="s">
        <v>39</v>
      </c>
      <c r="E165" s="41" t="s">
        <v>230</v>
      </c>
      <c r="F165" s="41"/>
      <c r="G165" s="40">
        <f t="shared" si="0"/>
        <v>170</v>
      </c>
    </row>
    <row r="166" spans="1:7" s="10" customFormat="1" ht="31.5" x14ac:dyDescent="0.25">
      <c r="A166" s="41" t="s">
        <v>154</v>
      </c>
      <c r="B166" s="36" t="s">
        <v>246</v>
      </c>
      <c r="C166" s="58" t="s">
        <v>39</v>
      </c>
      <c r="D166" s="58" t="s">
        <v>39</v>
      </c>
      <c r="E166" s="41" t="s">
        <v>231</v>
      </c>
      <c r="F166" s="41"/>
      <c r="G166" s="44">
        <f t="shared" si="0"/>
        <v>170</v>
      </c>
    </row>
    <row r="167" spans="1:7" s="17" customFormat="1" ht="31.5" x14ac:dyDescent="0.2">
      <c r="A167" s="41" t="s">
        <v>156</v>
      </c>
      <c r="B167" s="39" t="s">
        <v>246</v>
      </c>
      <c r="C167" s="58" t="s">
        <v>39</v>
      </c>
      <c r="D167" s="58" t="s">
        <v>39</v>
      </c>
      <c r="E167" s="41" t="s">
        <v>231</v>
      </c>
      <c r="F167" s="41">
        <v>500</v>
      </c>
      <c r="G167" s="44">
        <f t="shared" si="0"/>
        <v>170</v>
      </c>
    </row>
    <row r="168" spans="1:7" s="17" customFormat="1" ht="31.5" x14ac:dyDescent="0.2">
      <c r="A168" s="41" t="s">
        <v>75</v>
      </c>
      <c r="B168" s="59" t="s">
        <v>246</v>
      </c>
      <c r="C168" s="58" t="s">
        <v>39</v>
      </c>
      <c r="D168" s="58" t="s">
        <v>39</v>
      </c>
      <c r="E168" s="41" t="s">
        <v>231</v>
      </c>
      <c r="F168" s="41">
        <v>540</v>
      </c>
      <c r="G168" s="44">
        <v>170</v>
      </c>
    </row>
    <row r="169" spans="1:7" s="17" customFormat="1" ht="15.75" x14ac:dyDescent="0.2">
      <c r="A169" s="35" t="s">
        <v>23</v>
      </c>
      <c r="B169" s="59" t="s">
        <v>246</v>
      </c>
      <c r="C169" s="36" t="s">
        <v>40</v>
      </c>
      <c r="D169" s="36" t="s">
        <v>32</v>
      </c>
      <c r="E169" s="36"/>
      <c r="F169" s="36"/>
      <c r="G169" s="37">
        <f t="shared" ref="G169:G174" si="1">G170</f>
        <v>2354</v>
      </c>
    </row>
    <row r="170" spans="1:7" s="17" customFormat="1" ht="15.75" x14ac:dyDescent="0.2">
      <c r="A170" s="38" t="s">
        <v>24</v>
      </c>
      <c r="B170" s="59" t="s">
        <v>246</v>
      </c>
      <c r="C170" s="39" t="s">
        <v>40</v>
      </c>
      <c r="D170" s="39" t="s">
        <v>31</v>
      </c>
      <c r="E170" s="39"/>
      <c r="F170" s="39"/>
      <c r="G170" s="40">
        <f t="shared" si="1"/>
        <v>2354</v>
      </c>
    </row>
    <row r="171" spans="1:7" s="17" customFormat="1" ht="15.75" x14ac:dyDescent="0.2">
      <c r="A171" s="41" t="s">
        <v>24</v>
      </c>
      <c r="B171" s="59" t="s">
        <v>246</v>
      </c>
      <c r="C171" s="58" t="s">
        <v>40</v>
      </c>
      <c r="D171" s="58" t="s">
        <v>31</v>
      </c>
      <c r="E171" s="41"/>
      <c r="F171" s="41"/>
      <c r="G171" s="40">
        <f t="shared" si="1"/>
        <v>2354</v>
      </c>
    </row>
    <row r="172" spans="1:7" s="10" customFormat="1" ht="15.75" x14ac:dyDescent="0.25">
      <c r="A172" s="41" t="s">
        <v>146</v>
      </c>
      <c r="B172" s="59" t="s">
        <v>246</v>
      </c>
      <c r="C172" s="62" t="s">
        <v>40</v>
      </c>
      <c r="D172" s="62" t="s">
        <v>31</v>
      </c>
      <c r="E172" s="57" t="s">
        <v>153</v>
      </c>
      <c r="F172" s="41"/>
      <c r="G172" s="40">
        <f t="shared" si="1"/>
        <v>2354</v>
      </c>
    </row>
    <row r="173" spans="1:7" ht="31.5" x14ac:dyDescent="0.2">
      <c r="A173" s="41" t="s">
        <v>154</v>
      </c>
      <c r="B173" s="59" t="s">
        <v>246</v>
      </c>
      <c r="C173" s="58" t="s">
        <v>40</v>
      </c>
      <c r="D173" s="58" t="s">
        <v>31</v>
      </c>
      <c r="E173" s="41" t="s">
        <v>155</v>
      </c>
      <c r="F173" s="41"/>
      <c r="G173" s="40">
        <f t="shared" si="1"/>
        <v>2354</v>
      </c>
    </row>
    <row r="174" spans="1:7" ht="15.75" x14ac:dyDescent="0.2">
      <c r="A174" s="41" t="s">
        <v>156</v>
      </c>
      <c r="B174" s="59" t="s">
        <v>246</v>
      </c>
      <c r="C174" s="58" t="s">
        <v>40</v>
      </c>
      <c r="D174" s="58" t="s">
        <v>31</v>
      </c>
      <c r="E174" s="41" t="s">
        <v>155</v>
      </c>
      <c r="F174" s="41">
        <v>500</v>
      </c>
      <c r="G174" s="44">
        <f t="shared" si="1"/>
        <v>2354</v>
      </c>
    </row>
    <row r="175" spans="1:7" ht="15.75" x14ac:dyDescent="0.2">
      <c r="A175" s="41" t="s">
        <v>75</v>
      </c>
      <c r="B175" s="59" t="s">
        <v>246</v>
      </c>
      <c r="C175" s="58" t="s">
        <v>40</v>
      </c>
      <c r="D175" s="58" t="s">
        <v>31</v>
      </c>
      <c r="E175" s="41" t="s">
        <v>155</v>
      </c>
      <c r="F175" s="41">
        <v>540</v>
      </c>
      <c r="G175" s="44">
        <v>2354</v>
      </c>
    </row>
    <row r="176" spans="1:7" ht="15.75" x14ac:dyDescent="0.2">
      <c r="A176" s="35" t="s">
        <v>25</v>
      </c>
      <c r="B176" s="59" t="s">
        <v>246</v>
      </c>
      <c r="C176" s="36">
        <v>10</v>
      </c>
      <c r="D176" s="36" t="s">
        <v>32</v>
      </c>
      <c r="E176" s="36"/>
      <c r="F176" s="36"/>
      <c r="G176" s="37">
        <f>G177+G182</f>
        <v>371</v>
      </c>
    </row>
    <row r="177" spans="1:7" ht="15.75" x14ac:dyDescent="0.2">
      <c r="A177" s="38" t="s">
        <v>26</v>
      </c>
      <c r="B177" s="59" t="s">
        <v>246</v>
      </c>
      <c r="C177" s="39">
        <v>10</v>
      </c>
      <c r="D177" s="39" t="s">
        <v>31</v>
      </c>
      <c r="E177" s="39"/>
      <c r="F177" s="39"/>
      <c r="G177" s="40">
        <f>G178</f>
        <v>191</v>
      </c>
    </row>
    <row r="178" spans="1:7" ht="31.5" x14ac:dyDescent="0.2">
      <c r="A178" s="41" t="s">
        <v>140</v>
      </c>
      <c r="B178" s="59" t="s">
        <v>246</v>
      </c>
      <c r="C178" s="58">
        <v>10</v>
      </c>
      <c r="D178" s="58" t="s">
        <v>31</v>
      </c>
      <c r="E178" s="41" t="s">
        <v>135</v>
      </c>
      <c r="F178" s="41"/>
      <c r="G178" s="40">
        <f>G179</f>
        <v>191</v>
      </c>
    </row>
    <row r="179" spans="1:7" ht="31.5" x14ac:dyDescent="0.2">
      <c r="A179" s="41" t="s">
        <v>232</v>
      </c>
      <c r="B179" s="59" t="s">
        <v>246</v>
      </c>
      <c r="C179" s="58">
        <v>10</v>
      </c>
      <c r="D179" s="58" t="s">
        <v>31</v>
      </c>
      <c r="E179" s="41" t="s">
        <v>233</v>
      </c>
      <c r="F179" s="41"/>
      <c r="G179" s="40">
        <f>G180</f>
        <v>191</v>
      </c>
    </row>
    <row r="180" spans="1:7" ht="15.75" x14ac:dyDescent="0.2">
      <c r="A180" s="41" t="s">
        <v>234</v>
      </c>
      <c r="B180" s="59" t="s">
        <v>246</v>
      </c>
      <c r="C180" s="58">
        <v>10</v>
      </c>
      <c r="D180" s="58" t="s">
        <v>31</v>
      </c>
      <c r="E180" s="41" t="s">
        <v>233</v>
      </c>
      <c r="F180" s="41">
        <v>300</v>
      </c>
      <c r="G180" s="40">
        <f>G181</f>
        <v>191</v>
      </c>
    </row>
    <row r="181" spans="1:7" ht="15.75" x14ac:dyDescent="0.2">
      <c r="A181" s="61" t="s">
        <v>235</v>
      </c>
      <c r="B181" s="59" t="s">
        <v>246</v>
      </c>
      <c r="C181" s="58">
        <v>10</v>
      </c>
      <c r="D181" s="58" t="s">
        <v>31</v>
      </c>
      <c r="E181" s="41" t="s">
        <v>233</v>
      </c>
      <c r="F181" s="41">
        <v>310</v>
      </c>
      <c r="G181" s="44">
        <v>191</v>
      </c>
    </row>
    <row r="182" spans="1:7" ht="15.75" x14ac:dyDescent="0.25">
      <c r="A182" s="186" t="s">
        <v>27</v>
      </c>
      <c r="B182" s="59" t="s">
        <v>246</v>
      </c>
      <c r="C182" s="179">
        <v>10</v>
      </c>
      <c r="D182" s="171" t="s">
        <v>36</v>
      </c>
      <c r="E182" s="179"/>
      <c r="F182" s="179"/>
      <c r="G182" s="172">
        <f>G183</f>
        <v>180</v>
      </c>
    </row>
    <row r="183" spans="1:7" ht="15.75" x14ac:dyDescent="0.2">
      <c r="A183" s="41" t="s">
        <v>146</v>
      </c>
      <c r="B183" s="59" t="s">
        <v>246</v>
      </c>
      <c r="C183" s="52">
        <v>10</v>
      </c>
      <c r="D183" s="58" t="s">
        <v>36</v>
      </c>
      <c r="E183" s="180" t="s">
        <v>153</v>
      </c>
      <c r="F183" s="181"/>
      <c r="G183" s="173">
        <f>G184</f>
        <v>180</v>
      </c>
    </row>
    <row r="184" spans="1:7" ht="15.75" x14ac:dyDescent="0.2">
      <c r="A184" s="182" t="s">
        <v>291</v>
      </c>
      <c r="B184" s="59" t="s">
        <v>246</v>
      </c>
      <c r="C184" s="52">
        <v>10</v>
      </c>
      <c r="D184" s="58" t="s">
        <v>36</v>
      </c>
      <c r="E184" s="180" t="s">
        <v>293</v>
      </c>
      <c r="F184" s="180"/>
      <c r="G184" s="173">
        <f>G187+G185</f>
        <v>180</v>
      </c>
    </row>
    <row r="185" spans="1:7" ht="15.75" x14ac:dyDescent="0.2">
      <c r="A185" s="61" t="s">
        <v>144</v>
      </c>
      <c r="B185" s="59" t="s">
        <v>246</v>
      </c>
      <c r="C185" s="52">
        <v>10</v>
      </c>
      <c r="D185" s="58" t="s">
        <v>36</v>
      </c>
      <c r="E185" s="180" t="s">
        <v>293</v>
      </c>
      <c r="F185" s="180">
        <v>200</v>
      </c>
      <c r="G185" s="173">
        <f>G186</f>
        <v>80</v>
      </c>
    </row>
    <row r="186" spans="1:7" ht="31.5" x14ac:dyDescent="0.2">
      <c r="A186" s="61" t="s">
        <v>226</v>
      </c>
      <c r="B186" s="59" t="s">
        <v>246</v>
      </c>
      <c r="C186" s="52">
        <v>10</v>
      </c>
      <c r="D186" s="58" t="s">
        <v>36</v>
      </c>
      <c r="E186" s="180" t="s">
        <v>293</v>
      </c>
      <c r="F186" s="191">
        <v>240</v>
      </c>
      <c r="G186" s="173">
        <v>80</v>
      </c>
    </row>
    <row r="187" spans="1:7" ht="15.75" x14ac:dyDescent="0.2">
      <c r="A187" s="183" t="s">
        <v>234</v>
      </c>
      <c r="B187" s="59" t="s">
        <v>246</v>
      </c>
      <c r="C187" s="52">
        <v>10</v>
      </c>
      <c r="D187" s="58" t="s">
        <v>36</v>
      </c>
      <c r="E187" s="180" t="s">
        <v>293</v>
      </c>
      <c r="F187" s="184">
        <v>300</v>
      </c>
      <c r="G187" s="173">
        <f>G188</f>
        <v>100</v>
      </c>
    </row>
    <row r="188" spans="1:7" ht="15.75" x14ac:dyDescent="0.2">
      <c r="A188" s="183" t="s">
        <v>292</v>
      </c>
      <c r="B188" s="59" t="s">
        <v>246</v>
      </c>
      <c r="C188" s="52">
        <v>10</v>
      </c>
      <c r="D188" s="58" t="s">
        <v>36</v>
      </c>
      <c r="E188" s="180" t="s">
        <v>293</v>
      </c>
      <c r="F188" s="184">
        <v>320</v>
      </c>
      <c r="G188" s="173">
        <v>100</v>
      </c>
    </row>
    <row r="189" spans="1:7" ht="15.75" x14ac:dyDescent="0.2">
      <c r="A189" s="35" t="s">
        <v>28</v>
      </c>
      <c r="B189" s="59" t="s">
        <v>246</v>
      </c>
      <c r="C189" s="36">
        <v>11</v>
      </c>
      <c r="D189" s="36" t="s">
        <v>32</v>
      </c>
      <c r="E189" s="36"/>
      <c r="F189" s="36"/>
      <c r="G189" s="37">
        <f>G190</f>
        <v>3018</v>
      </c>
    </row>
    <row r="190" spans="1:7" ht="15.75" x14ac:dyDescent="0.2">
      <c r="A190" s="38" t="s">
        <v>29</v>
      </c>
      <c r="B190" s="59" t="s">
        <v>246</v>
      </c>
      <c r="C190" s="39">
        <v>11</v>
      </c>
      <c r="D190" s="39" t="s">
        <v>35</v>
      </c>
      <c r="E190" s="39"/>
      <c r="F190" s="39"/>
      <c r="G190" s="40">
        <f>G192</f>
        <v>3018</v>
      </c>
    </row>
    <row r="191" spans="1:7" ht="15.75" x14ac:dyDescent="0.2">
      <c r="A191" s="41" t="s">
        <v>146</v>
      </c>
      <c r="B191" s="59" t="s">
        <v>246</v>
      </c>
      <c r="C191" s="58">
        <v>11</v>
      </c>
      <c r="D191" s="58" t="s">
        <v>35</v>
      </c>
      <c r="E191" s="41" t="s">
        <v>153</v>
      </c>
      <c r="F191" s="126"/>
      <c r="G191" s="40">
        <f>G192</f>
        <v>3018</v>
      </c>
    </row>
    <row r="192" spans="1:7" ht="31.5" x14ac:dyDescent="0.2">
      <c r="A192" s="41" t="s">
        <v>154</v>
      </c>
      <c r="B192" s="59" t="s">
        <v>246</v>
      </c>
      <c r="C192" s="58">
        <v>11</v>
      </c>
      <c r="D192" s="58" t="s">
        <v>35</v>
      </c>
      <c r="E192" s="41" t="s">
        <v>155</v>
      </c>
      <c r="F192" s="41"/>
      <c r="G192" s="40">
        <f>G193</f>
        <v>3018</v>
      </c>
    </row>
    <row r="193" spans="1:7" ht="15.75" x14ac:dyDescent="0.2">
      <c r="A193" s="41" t="s">
        <v>156</v>
      </c>
      <c r="B193" s="59" t="s">
        <v>246</v>
      </c>
      <c r="C193" s="58">
        <v>11</v>
      </c>
      <c r="D193" s="58" t="s">
        <v>35</v>
      </c>
      <c r="E193" s="41" t="s">
        <v>155</v>
      </c>
      <c r="F193" s="41">
        <v>500</v>
      </c>
      <c r="G193" s="40">
        <f>G194</f>
        <v>3018</v>
      </c>
    </row>
    <row r="194" spans="1:7" ht="15.75" x14ac:dyDescent="0.2">
      <c r="A194" s="41" t="s">
        <v>75</v>
      </c>
      <c r="B194" s="59" t="s">
        <v>246</v>
      </c>
      <c r="C194" s="58">
        <v>11</v>
      </c>
      <c r="D194" s="58" t="s">
        <v>35</v>
      </c>
      <c r="E194" s="41" t="s">
        <v>155</v>
      </c>
      <c r="F194" s="41">
        <v>540</v>
      </c>
      <c r="G194" s="40">
        <v>3018</v>
      </c>
    </row>
    <row r="195" spans="1:7" ht="15.75" x14ac:dyDescent="0.2">
      <c r="A195" s="35" t="s">
        <v>30</v>
      </c>
      <c r="B195" s="192"/>
      <c r="C195" s="36"/>
      <c r="D195" s="36"/>
      <c r="E195" s="36"/>
      <c r="F195" s="36"/>
      <c r="G195" s="37">
        <f>G189+G176+G169+G157+G137+G107+G78+G6+G67</f>
        <v>91309.3</v>
      </c>
    </row>
  </sheetData>
  <autoFilter ref="A4:H172"/>
  <mergeCells count="2">
    <mergeCell ref="C1:G1"/>
    <mergeCell ref="A2:H2"/>
  </mergeCells>
  <pageMargins left="0.24" right="0.27559055118110237" top="0.31496062992125984" bottom="0.39370078740157483" header="0.19685039370078741" footer="0.19685039370078741"/>
  <pageSetup paperSize="9" scale="4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G137"/>
  <sheetViews>
    <sheetView workbookViewId="0">
      <selection activeCell="B1" sqref="B1:G1"/>
    </sheetView>
  </sheetViews>
  <sheetFormatPr defaultRowHeight="15" x14ac:dyDescent="0.2"/>
  <cols>
    <col min="1" max="1" width="63.42578125" style="9" customWidth="1"/>
    <col min="2" max="2" width="8.140625" style="14" customWidth="1"/>
    <col min="3" max="3" width="9.42578125" style="14" customWidth="1"/>
    <col min="4" max="4" width="15.42578125" style="15" customWidth="1"/>
    <col min="5" max="5" width="9.140625" style="15"/>
    <col min="6" max="7" width="11.140625" style="16" customWidth="1"/>
    <col min="8" max="16384" width="9.140625" style="9"/>
  </cols>
  <sheetData>
    <row r="1" spans="1:7" ht="66.75" customHeight="1" x14ac:dyDescent="0.2">
      <c r="B1" s="213" t="s">
        <v>302</v>
      </c>
      <c r="C1" s="213"/>
      <c r="D1" s="213"/>
      <c r="E1" s="213"/>
      <c r="F1" s="213"/>
      <c r="G1" s="213"/>
    </row>
    <row r="2" spans="1:7" ht="97.5" customHeight="1" x14ac:dyDescent="0.2">
      <c r="A2" s="209" t="s">
        <v>237</v>
      </c>
      <c r="B2" s="209"/>
      <c r="C2" s="209"/>
      <c r="D2" s="209"/>
      <c r="E2" s="209"/>
      <c r="F2" s="209"/>
      <c r="G2" s="209"/>
    </row>
    <row r="3" spans="1:7" ht="16.5" customHeight="1" x14ac:dyDescent="0.25">
      <c r="A3" s="102"/>
      <c r="B3" s="103"/>
      <c r="C3" s="103"/>
      <c r="D3" s="104"/>
      <c r="E3" s="104"/>
      <c r="F3" s="105"/>
      <c r="G3" s="105" t="s">
        <v>0</v>
      </c>
    </row>
    <row r="4" spans="1:7" s="1" customFormat="1" ht="21.75" customHeight="1" x14ac:dyDescent="0.2">
      <c r="A4" s="207" t="s">
        <v>1</v>
      </c>
      <c r="B4" s="220" t="s">
        <v>33</v>
      </c>
      <c r="C4" s="220" t="s">
        <v>34</v>
      </c>
      <c r="D4" s="220" t="s">
        <v>46</v>
      </c>
      <c r="E4" s="220" t="s">
        <v>47</v>
      </c>
      <c r="F4" s="201" t="s">
        <v>43</v>
      </c>
      <c r="G4" s="202"/>
    </row>
    <row r="5" spans="1:7" s="1" customFormat="1" ht="16.5" customHeight="1" x14ac:dyDescent="0.2">
      <c r="A5" s="208"/>
      <c r="B5" s="221"/>
      <c r="C5" s="221"/>
      <c r="D5" s="221"/>
      <c r="E5" s="221"/>
      <c r="F5" s="72" t="s">
        <v>44</v>
      </c>
      <c r="G5" s="72" t="s">
        <v>45</v>
      </c>
    </row>
    <row r="6" spans="1:7" s="10" customFormat="1" ht="15.75" x14ac:dyDescent="0.25">
      <c r="A6" s="35" t="s">
        <v>3</v>
      </c>
      <c r="B6" s="36" t="s">
        <v>31</v>
      </c>
      <c r="C6" s="36" t="s">
        <v>32</v>
      </c>
      <c r="D6" s="36"/>
      <c r="E6" s="36"/>
      <c r="F6" s="37">
        <f>F7+F12+F19+F29+F34+F24</f>
        <v>21419.5</v>
      </c>
      <c r="G6" s="37">
        <f>G7+G12+G19+G29+G34+G24</f>
        <v>20680.900000000001</v>
      </c>
    </row>
    <row r="7" spans="1:7" s="17" customFormat="1" ht="31.5" x14ac:dyDescent="0.2">
      <c r="A7" s="38" t="s">
        <v>4</v>
      </c>
      <c r="B7" s="39" t="s">
        <v>31</v>
      </c>
      <c r="C7" s="39" t="s">
        <v>35</v>
      </c>
      <c r="D7" s="39"/>
      <c r="E7" s="39"/>
      <c r="F7" s="40">
        <f t="shared" ref="F7:G10" si="0">F8</f>
        <v>2541</v>
      </c>
      <c r="G7" s="40">
        <f t="shared" si="0"/>
        <v>2643</v>
      </c>
    </row>
    <row r="8" spans="1:7" ht="20.25" customHeight="1" x14ac:dyDescent="0.2">
      <c r="A8" s="41" t="s">
        <v>140</v>
      </c>
      <c r="B8" s="42" t="s">
        <v>31</v>
      </c>
      <c r="C8" s="42" t="s">
        <v>35</v>
      </c>
      <c r="D8" s="41" t="s">
        <v>135</v>
      </c>
      <c r="E8" s="43"/>
      <c r="F8" s="44">
        <f t="shared" si="0"/>
        <v>2541</v>
      </c>
      <c r="G8" s="44">
        <f t="shared" si="0"/>
        <v>2643</v>
      </c>
    </row>
    <row r="9" spans="1:7" ht="47.25" x14ac:dyDescent="0.2">
      <c r="A9" s="41" t="s">
        <v>136</v>
      </c>
      <c r="B9" s="42" t="s">
        <v>31</v>
      </c>
      <c r="C9" s="42" t="s">
        <v>35</v>
      </c>
      <c r="D9" s="41" t="s">
        <v>137</v>
      </c>
      <c r="E9" s="41"/>
      <c r="F9" s="44">
        <f t="shared" si="0"/>
        <v>2541</v>
      </c>
      <c r="G9" s="44">
        <f t="shared" si="0"/>
        <v>2643</v>
      </c>
    </row>
    <row r="10" spans="1:7" ht="63" x14ac:dyDescent="0.2">
      <c r="A10" s="41" t="s">
        <v>138</v>
      </c>
      <c r="B10" s="42" t="s">
        <v>31</v>
      </c>
      <c r="C10" s="42" t="s">
        <v>35</v>
      </c>
      <c r="D10" s="41" t="s">
        <v>137</v>
      </c>
      <c r="E10" s="41">
        <v>100</v>
      </c>
      <c r="F10" s="44">
        <f t="shared" si="0"/>
        <v>2541</v>
      </c>
      <c r="G10" s="44">
        <f t="shared" si="0"/>
        <v>2643</v>
      </c>
    </row>
    <row r="11" spans="1:7" ht="31.5" x14ac:dyDescent="0.2">
      <c r="A11" s="41" t="s">
        <v>139</v>
      </c>
      <c r="B11" s="42" t="s">
        <v>31</v>
      </c>
      <c r="C11" s="42" t="s">
        <v>35</v>
      </c>
      <c r="D11" s="41" t="s">
        <v>137</v>
      </c>
      <c r="E11" s="41">
        <v>120</v>
      </c>
      <c r="F11" s="44">
        <v>2541</v>
      </c>
      <c r="G11" s="44">
        <v>2643</v>
      </c>
    </row>
    <row r="12" spans="1:7" s="17" customFormat="1" ht="61.5" customHeight="1" x14ac:dyDescent="0.2">
      <c r="A12" s="38" t="s">
        <v>5</v>
      </c>
      <c r="B12" s="39" t="s">
        <v>31</v>
      </c>
      <c r="C12" s="39" t="s">
        <v>37</v>
      </c>
      <c r="D12" s="39"/>
      <c r="E12" s="39"/>
      <c r="F12" s="40">
        <f>F13</f>
        <v>16151</v>
      </c>
      <c r="G12" s="40">
        <f>G13</f>
        <v>16728</v>
      </c>
    </row>
    <row r="13" spans="1:7" ht="47.25" x14ac:dyDescent="0.2">
      <c r="A13" s="41" t="s">
        <v>140</v>
      </c>
      <c r="B13" s="42" t="s">
        <v>31</v>
      </c>
      <c r="C13" s="42" t="s">
        <v>37</v>
      </c>
      <c r="D13" s="41" t="s">
        <v>135</v>
      </c>
      <c r="E13" s="45"/>
      <c r="F13" s="40">
        <f>F14</f>
        <v>16151</v>
      </c>
      <c r="G13" s="40">
        <f>G14</f>
        <v>16728</v>
      </c>
    </row>
    <row r="14" spans="1:7" ht="31.5" x14ac:dyDescent="0.2">
      <c r="A14" s="41" t="s">
        <v>141</v>
      </c>
      <c r="B14" s="42" t="s">
        <v>31</v>
      </c>
      <c r="C14" s="42" t="s">
        <v>37</v>
      </c>
      <c r="D14" s="41" t="s">
        <v>142</v>
      </c>
      <c r="E14" s="41"/>
      <c r="F14" s="40">
        <f>F17+F15</f>
        <v>16151</v>
      </c>
      <c r="G14" s="40">
        <f>G17+G15</f>
        <v>16728</v>
      </c>
    </row>
    <row r="15" spans="1:7" ht="63" x14ac:dyDescent="0.2">
      <c r="A15" s="41" t="s">
        <v>143</v>
      </c>
      <c r="B15" s="42" t="s">
        <v>31</v>
      </c>
      <c r="C15" s="42" t="s">
        <v>37</v>
      </c>
      <c r="D15" s="41" t="s">
        <v>142</v>
      </c>
      <c r="E15" s="41">
        <v>100</v>
      </c>
      <c r="F15" s="40">
        <f>F16</f>
        <v>15015</v>
      </c>
      <c r="G15" s="40">
        <f>G16</f>
        <v>15580</v>
      </c>
    </row>
    <row r="16" spans="1:7" s="17" customFormat="1" ht="31.5" x14ac:dyDescent="0.2">
      <c r="A16" s="41" t="s">
        <v>139</v>
      </c>
      <c r="B16" s="42" t="s">
        <v>31</v>
      </c>
      <c r="C16" s="42" t="s">
        <v>37</v>
      </c>
      <c r="D16" s="41" t="s">
        <v>142</v>
      </c>
      <c r="E16" s="41">
        <v>120</v>
      </c>
      <c r="F16" s="40">
        <v>15015</v>
      </c>
      <c r="G16" s="40">
        <v>15580</v>
      </c>
    </row>
    <row r="17" spans="1:7" ht="31.5" x14ac:dyDescent="0.2">
      <c r="A17" s="41" t="s">
        <v>144</v>
      </c>
      <c r="B17" s="42" t="s">
        <v>31</v>
      </c>
      <c r="C17" s="42" t="s">
        <v>37</v>
      </c>
      <c r="D17" s="41" t="s">
        <v>142</v>
      </c>
      <c r="E17" s="41">
        <v>200</v>
      </c>
      <c r="F17" s="40">
        <f>F18</f>
        <v>1136</v>
      </c>
      <c r="G17" s="40">
        <f>G18</f>
        <v>1148</v>
      </c>
    </row>
    <row r="18" spans="1:7" ht="31.5" x14ac:dyDescent="0.2">
      <c r="A18" s="41" t="s">
        <v>145</v>
      </c>
      <c r="B18" s="42" t="s">
        <v>31</v>
      </c>
      <c r="C18" s="42" t="s">
        <v>37</v>
      </c>
      <c r="D18" s="41" t="s">
        <v>142</v>
      </c>
      <c r="E18" s="41">
        <v>240</v>
      </c>
      <c r="F18" s="40">
        <v>1136</v>
      </c>
      <c r="G18" s="40">
        <v>1148</v>
      </c>
    </row>
    <row r="19" spans="1:7" ht="47.25" x14ac:dyDescent="0.2">
      <c r="A19" s="38" t="s">
        <v>6</v>
      </c>
      <c r="B19" s="39" t="s">
        <v>31</v>
      </c>
      <c r="C19" s="39" t="s">
        <v>41</v>
      </c>
      <c r="D19" s="39"/>
      <c r="E19" s="39"/>
      <c r="F19" s="40">
        <f t="shared" ref="F19:G22" si="1">F20</f>
        <v>21</v>
      </c>
      <c r="G19" s="40">
        <f t="shared" si="1"/>
        <v>21</v>
      </c>
    </row>
    <row r="20" spans="1:7" s="17" customFormat="1" ht="15.75" x14ac:dyDescent="0.2">
      <c r="A20" s="46" t="s">
        <v>146</v>
      </c>
      <c r="B20" s="42" t="s">
        <v>31</v>
      </c>
      <c r="C20" s="42" t="s">
        <v>41</v>
      </c>
      <c r="D20" s="46" t="s">
        <v>153</v>
      </c>
      <c r="E20" s="43"/>
      <c r="F20" s="40">
        <f t="shared" si="1"/>
        <v>21</v>
      </c>
      <c r="G20" s="40">
        <f t="shared" si="1"/>
        <v>21</v>
      </c>
    </row>
    <row r="21" spans="1:7" ht="47.25" x14ac:dyDescent="0.2">
      <c r="A21" s="41" t="s">
        <v>154</v>
      </c>
      <c r="B21" s="42" t="s">
        <v>31</v>
      </c>
      <c r="C21" s="42" t="s">
        <v>41</v>
      </c>
      <c r="D21" s="41" t="s">
        <v>155</v>
      </c>
      <c r="E21" s="41"/>
      <c r="F21" s="44">
        <f t="shared" si="1"/>
        <v>21</v>
      </c>
      <c r="G21" s="44">
        <f t="shared" si="1"/>
        <v>21</v>
      </c>
    </row>
    <row r="22" spans="1:7" ht="15.75" x14ac:dyDescent="0.2">
      <c r="A22" s="41" t="s">
        <v>156</v>
      </c>
      <c r="B22" s="42" t="s">
        <v>31</v>
      </c>
      <c r="C22" s="42" t="s">
        <v>41</v>
      </c>
      <c r="D22" s="41" t="s">
        <v>155</v>
      </c>
      <c r="E22" s="41">
        <v>500</v>
      </c>
      <c r="F22" s="44">
        <f t="shared" si="1"/>
        <v>21</v>
      </c>
      <c r="G22" s="44">
        <f t="shared" si="1"/>
        <v>21</v>
      </c>
    </row>
    <row r="23" spans="1:7" ht="15.75" x14ac:dyDescent="0.2">
      <c r="A23" s="106" t="s">
        <v>75</v>
      </c>
      <c r="B23" s="42" t="s">
        <v>31</v>
      </c>
      <c r="C23" s="42" t="s">
        <v>41</v>
      </c>
      <c r="D23" s="106" t="s">
        <v>155</v>
      </c>
      <c r="E23" s="106">
        <v>540</v>
      </c>
      <c r="F23" s="44">
        <v>21</v>
      </c>
      <c r="G23" s="44">
        <v>21</v>
      </c>
    </row>
    <row r="24" spans="1:7" ht="15.75" x14ac:dyDescent="0.2">
      <c r="A24" s="135" t="s">
        <v>7</v>
      </c>
      <c r="B24" s="136" t="s">
        <v>31</v>
      </c>
      <c r="C24" s="137" t="s">
        <v>39</v>
      </c>
      <c r="D24" s="138"/>
      <c r="E24" s="138"/>
      <c r="F24" s="139">
        <f>F26</f>
        <v>1473</v>
      </c>
      <c r="G24" s="40">
        <f>G26</f>
        <v>0</v>
      </c>
    </row>
    <row r="25" spans="1:7" ht="15.75" x14ac:dyDescent="0.2">
      <c r="A25" s="46" t="s">
        <v>146</v>
      </c>
      <c r="B25" s="114" t="s">
        <v>31</v>
      </c>
      <c r="C25" s="107" t="s">
        <v>39</v>
      </c>
      <c r="D25" s="46" t="s">
        <v>153</v>
      </c>
      <c r="E25" s="108"/>
      <c r="F25" s="109">
        <f>F26</f>
        <v>1473</v>
      </c>
      <c r="G25" s="44"/>
    </row>
    <row r="26" spans="1:7" ht="31.5" x14ac:dyDescent="0.2">
      <c r="A26" s="110" t="s">
        <v>258</v>
      </c>
      <c r="B26" s="114" t="s">
        <v>31</v>
      </c>
      <c r="C26" s="107" t="s">
        <v>39</v>
      </c>
      <c r="D26" s="110" t="s">
        <v>238</v>
      </c>
      <c r="E26" s="108"/>
      <c r="F26" s="109">
        <f>F27</f>
        <v>1473</v>
      </c>
      <c r="G26" s="44">
        <f>G27</f>
        <v>0</v>
      </c>
    </row>
    <row r="27" spans="1:7" ht="15.75" x14ac:dyDescent="0.2">
      <c r="A27" s="110" t="s">
        <v>149</v>
      </c>
      <c r="B27" s="114" t="s">
        <v>31</v>
      </c>
      <c r="C27" s="107" t="s">
        <v>39</v>
      </c>
      <c r="D27" s="110" t="s">
        <v>238</v>
      </c>
      <c r="E27" s="157">
        <v>800</v>
      </c>
      <c r="F27" s="109">
        <f>F28</f>
        <v>1473</v>
      </c>
      <c r="G27" s="44">
        <f>G28</f>
        <v>0</v>
      </c>
    </row>
    <row r="28" spans="1:7" ht="15.75" x14ac:dyDescent="0.2">
      <c r="A28" s="110" t="s">
        <v>239</v>
      </c>
      <c r="B28" s="114" t="s">
        <v>31</v>
      </c>
      <c r="C28" s="107" t="s">
        <v>39</v>
      </c>
      <c r="D28" s="110" t="s">
        <v>238</v>
      </c>
      <c r="E28" s="157">
        <v>880</v>
      </c>
      <c r="F28" s="109">
        <v>1473</v>
      </c>
      <c r="G28" s="44"/>
    </row>
    <row r="29" spans="1:7" s="17" customFormat="1" ht="15.75" x14ac:dyDescent="0.2">
      <c r="A29" s="115" t="s">
        <v>8</v>
      </c>
      <c r="B29" s="39" t="s">
        <v>31</v>
      </c>
      <c r="C29" s="39">
        <v>11</v>
      </c>
      <c r="D29" s="111"/>
      <c r="E29" s="111"/>
      <c r="F29" s="40">
        <f t="shared" ref="F29:G32" si="2">F30</f>
        <v>101</v>
      </c>
      <c r="G29" s="40">
        <f t="shared" si="2"/>
        <v>101</v>
      </c>
    </row>
    <row r="30" spans="1:7" ht="15.75" x14ac:dyDescent="0.2">
      <c r="A30" s="46" t="s">
        <v>146</v>
      </c>
      <c r="B30" s="42" t="s">
        <v>31</v>
      </c>
      <c r="C30" s="42" t="s">
        <v>147</v>
      </c>
      <c r="D30" s="46" t="s">
        <v>153</v>
      </c>
      <c r="E30" s="46"/>
      <c r="F30" s="40">
        <f t="shared" si="2"/>
        <v>101</v>
      </c>
      <c r="G30" s="40">
        <f t="shared" si="2"/>
        <v>101</v>
      </c>
    </row>
    <row r="31" spans="1:7" ht="31.5" x14ac:dyDescent="0.2">
      <c r="A31" s="57" t="s">
        <v>268</v>
      </c>
      <c r="B31" s="42" t="s">
        <v>31</v>
      </c>
      <c r="C31" s="42" t="s">
        <v>147</v>
      </c>
      <c r="D31" s="46" t="s">
        <v>148</v>
      </c>
      <c r="E31" s="46"/>
      <c r="F31" s="44">
        <f t="shared" si="2"/>
        <v>101</v>
      </c>
      <c r="G31" s="44">
        <f t="shared" si="2"/>
        <v>101</v>
      </c>
    </row>
    <row r="32" spans="1:7" ht="15.75" x14ac:dyDescent="0.2">
      <c r="A32" s="46" t="s">
        <v>149</v>
      </c>
      <c r="B32" s="42" t="s">
        <v>31</v>
      </c>
      <c r="C32" s="42" t="s">
        <v>147</v>
      </c>
      <c r="D32" s="46" t="s">
        <v>148</v>
      </c>
      <c r="E32" s="47" t="s">
        <v>150</v>
      </c>
      <c r="F32" s="44">
        <f t="shared" si="2"/>
        <v>101</v>
      </c>
      <c r="G32" s="44">
        <f t="shared" si="2"/>
        <v>101</v>
      </c>
    </row>
    <row r="33" spans="1:7" s="17" customFormat="1" ht="15.75" x14ac:dyDescent="0.2">
      <c r="A33" s="46" t="s">
        <v>151</v>
      </c>
      <c r="B33" s="42" t="s">
        <v>31</v>
      </c>
      <c r="C33" s="42" t="s">
        <v>147</v>
      </c>
      <c r="D33" s="46" t="s">
        <v>148</v>
      </c>
      <c r="E33" s="47" t="s">
        <v>152</v>
      </c>
      <c r="F33" s="44">
        <v>101</v>
      </c>
      <c r="G33" s="44">
        <v>101</v>
      </c>
    </row>
    <row r="34" spans="1:7" ht="15.75" x14ac:dyDescent="0.2">
      <c r="A34" s="43" t="s">
        <v>9</v>
      </c>
      <c r="B34" s="112" t="s">
        <v>31</v>
      </c>
      <c r="C34" s="112" t="s">
        <v>157</v>
      </c>
      <c r="D34" s="43"/>
      <c r="E34" s="43"/>
      <c r="F34" s="40">
        <f>F35+F42</f>
        <v>1132.5</v>
      </c>
      <c r="G34" s="40">
        <f>G35+G42</f>
        <v>1187.9000000000001</v>
      </c>
    </row>
    <row r="35" spans="1:7" ht="47.25" x14ac:dyDescent="0.2">
      <c r="A35" s="41" t="s">
        <v>140</v>
      </c>
      <c r="B35" s="42" t="s">
        <v>31</v>
      </c>
      <c r="C35" s="42" t="s">
        <v>157</v>
      </c>
      <c r="D35" s="41" t="s">
        <v>135</v>
      </c>
      <c r="E35" s="41"/>
      <c r="F35" s="40">
        <f>F36+F39</f>
        <v>594.5</v>
      </c>
      <c r="G35" s="40">
        <f>G36+G39</f>
        <v>627.9</v>
      </c>
    </row>
    <row r="36" spans="1:7" ht="31.5" x14ac:dyDescent="0.2">
      <c r="A36" s="41" t="s">
        <v>158</v>
      </c>
      <c r="B36" s="42" t="s">
        <v>31</v>
      </c>
      <c r="C36" s="42" t="s">
        <v>157</v>
      </c>
      <c r="D36" s="41" t="s">
        <v>159</v>
      </c>
      <c r="E36" s="41"/>
      <c r="F36" s="40">
        <f>F37</f>
        <v>106.5</v>
      </c>
      <c r="G36" s="40">
        <f>G37</f>
        <v>106.9</v>
      </c>
    </row>
    <row r="37" spans="1:7" s="10" customFormat="1" ht="31.5" x14ac:dyDescent="0.25">
      <c r="A37" s="41" t="s">
        <v>144</v>
      </c>
      <c r="B37" s="42" t="s">
        <v>31</v>
      </c>
      <c r="C37" s="42" t="s">
        <v>157</v>
      </c>
      <c r="D37" s="41" t="s">
        <v>159</v>
      </c>
      <c r="E37" s="41">
        <v>200</v>
      </c>
      <c r="F37" s="40">
        <f>F38</f>
        <v>106.5</v>
      </c>
      <c r="G37" s="40">
        <f>G38</f>
        <v>106.9</v>
      </c>
    </row>
    <row r="38" spans="1:7" s="17" customFormat="1" ht="31.5" x14ac:dyDescent="0.2">
      <c r="A38" s="41" t="s">
        <v>145</v>
      </c>
      <c r="B38" s="42" t="s">
        <v>31</v>
      </c>
      <c r="C38" s="42" t="s">
        <v>157</v>
      </c>
      <c r="D38" s="41" t="s">
        <v>159</v>
      </c>
      <c r="E38" s="41">
        <v>240</v>
      </c>
      <c r="F38" s="40">
        <v>106.5</v>
      </c>
      <c r="G38" s="40">
        <v>106.9</v>
      </c>
    </row>
    <row r="39" spans="1:7" ht="31.5" x14ac:dyDescent="0.2">
      <c r="A39" s="41" t="s">
        <v>141</v>
      </c>
      <c r="B39" s="42" t="s">
        <v>31</v>
      </c>
      <c r="C39" s="42" t="s">
        <v>157</v>
      </c>
      <c r="D39" s="41" t="s">
        <v>142</v>
      </c>
      <c r="E39" s="41"/>
      <c r="F39" s="40">
        <f>F40</f>
        <v>488</v>
      </c>
      <c r="G39" s="40">
        <f>G40</f>
        <v>521</v>
      </c>
    </row>
    <row r="40" spans="1:7" ht="31.5" x14ac:dyDescent="0.2">
      <c r="A40" s="41" t="s">
        <v>144</v>
      </c>
      <c r="B40" s="42" t="s">
        <v>31</v>
      </c>
      <c r="C40" s="42" t="s">
        <v>157</v>
      </c>
      <c r="D40" s="41" t="s">
        <v>142</v>
      </c>
      <c r="E40" s="41">
        <v>200</v>
      </c>
      <c r="F40" s="40">
        <f>F41</f>
        <v>488</v>
      </c>
      <c r="G40" s="40">
        <f>G41</f>
        <v>521</v>
      </c>
    </row>
    <row r="41" spans="1:7" ht="31.5" x14ac:dyDescent="0.2">
      <c r="A41" s="41" t="s">
        <v>145</v>
      </c>
      <c r="B41" s="42" t="s">
        <v>31</v>
      </c>
      <c r="C41" s="42" t="s">
        <v>157</v>
      </c>
      <c r="D41" s="41" t="s">
        <v>142</v>
      </c>
      <c r="E41" s="41">
        <v>240</v>
      </c>
      <c r="F41" s="40">
        <v>488</v>
      </c>
      <c r="G41" s="40">
        <v>521</v>
      </c>
    </row>
    <row r="42" spans="1:7" s="10" customFormat="1" ht="63" x14ac:dyDescent="0.25">
      <c r="A42" s="41" t="s">
        <v>169</v>
      </c>
      <c r="B42" s="42" t="s">
        <v>31</v>
      </c>
      <c r="C42" s="42" t="s">
        <v>157</v>
      </c>
      <c r="D42" s="41" t="s">
        <v>160</v>
      </c>
      <c r="E42" s="45"/>
      <c r="F42" s="40">
        <f t="shared" ref="F42:G44" si="3">F43</f>
        <v>538</v>
      </c>
      <c r="G42" s="40">
        <f t="shared" si="3"/>
        <v>560</v>
      </c>
    </row>
    <row r="43" spans="1:7" s="17" customFormat="1" ht="31.5" x14ac:dyDescent="0.2">
      <c r="A43" s="41" t="s">
        <v>161</v>
      </c>
      <c r="B43" s="42" t="s">
        <v>31</v>
      </c>
      <c r="C43" s="42" t="s">
        <v>157</v>
      </c>
      <c r="D43" s="41" t="s">
        <v>162</v>
      </c>
      <c r="E43" s="41"/>
      <c r="F43" s="40">
        <f t="shared" si="3"/>
        <v>538</v>
      </c>
      <c r="G43" s="40">
        <f t="shared" si="3"/>
        <v>560</v>
      </c>
    </row>
    <row r="44" spans="1:7" ht="31.5" x14ac:dyDescent="0.2">
      <c r="A44" s="41" t="s">
        <v>144</v>
      </c>
      <c r="B44" s="42" t="s">
        <v>31</v>
      </c>
      <c r="C44" s="42" t="s">
        <v>157</v>
      </c>
      <c r="D44" s="50" t="s">
        <v>162</v>
      </c>
      <c r="E44" s="41">
        <v>200</v>
      </c>
      <c r="F44" s="40">
        <f t="shared" si="3"/>
        <v>538</v>
      </c>
      <c r="G44" s="40">
        <f t="shared" si="3"/>
        <v>560</v>
      </c>
    </row>
    <row r="45" spans="1:7" ht="31.5" x14ac:dyDescent="0.2">
      <c r="A45" s="41" t="s">
        <v>145</v>
      </c>
      <c r="B45" s="42" t="s">
        <v>31</v>
      </c>
      <c r="C45" s="42" t="s">
        <v>157</v>
      </c>
      <c r="D45" s="50" t="s">
        <v>162</v>
      </c>
      <c r="E45" s="41">
        <v>240</v>
      </c>
      <c r="F45" s="40">
        <v>538</v>
      </c>
      <c r="G45" s="40">
        <v>560</v>
      </c>
    </row>
    <row r="46" spans="1:7" ht="15.75" x14ac:dyDescent="0.2">
      <c r="A46" s="35" t="s">
        <v>10</v>
      </c>
      <c r="B46" s="36" t="s">
        <v>35</v>
      </c>
      <c r="C46" s="36" t="s">
        <v>32</v>
      </c>
      <c r="D46" s="51"/>
      <c r="E46" s="51"/>
      <c r="F46" s="37">
        <f>F47</f>
        <v>2486</v>
      </c>
      <c r="G46" s="37">
        <f>G47</f>
        <v>2679</v>
      </c>
    </row>
    <row r="47" spans="1:7" ht="15.75" x14ac:dyDescent="0.2">
      <c r="A47" s="38" t="s">
        <v>11</v>
      </c>
      <c r="B47" s="39" t="s">
        <v>35</v>
      </c>
      <c r="C47" s="39" t="s">
        <v>36</v>
      </c>
      <c r="D47" s="39"/>
      <c r="E47" s="39"/>
      <c r="F47" s="40">
        <f>F48</f>
        <v>2486</v>
      </c>
      <c r="G47" s="40">
        <f>G48</f>
        <v>2679</v>
      </c>
    </row>
    <row r="48" spans="1:7" s="17" customFormat="1" ht="47.25" x14ac:dyDescent="0.2">
      <c r="A48" s="41" t="s">
        <v>176</v>
      </c>
      <c r="B48" s="42" t="s">
        <v>35</v>
      </c>
      <c r="C48" s="42" t="s">
        <v>36</v>
      </c>
      <c r="D48" s="52" t="s">
        <v>173</v>
      </c>
      <c r="E48" s="45"/>
      <c r="F48" s="40">
        <f>F49+F52</f>
        <v>2486</v>
      </c>
      <c r="G48" s="40">
        <f>G49+G52</f>
        <v>2679</v>
      </c>
    </row>
    <row r="49" spans="1:7" ht="31.5" x14ac:dyDescent="0.2">
      <c r="A49" s="41" t="s">
        <v>174</v>
      </c>
      <c r="B49" s="42" t="s">
        <v>35</v>
      </c>
      <c r="C49" s="42" t="s">
        <v>36</v>
      </c>
      <c r="D49" s="52" t="s">
        <v>175</v>
      </c>
      <c r="E49" s="41"/>
      <c r="F49" s="40">
        <f>F50</f>
        <v>1712</v>
      </c>
      <c r="G49" s="40">
        <f>G50</f>
        <v>1934</v>
      </c>
    </row>
    <row r="50" spans="1:7" ht="63" x14ac:dyDescent="0.2">
      <c r="A50" s="41" t="s">
        <v>143</v>
      </c>
      <c r="B50" s="42" t="s">
        <v>35</v>
      </c>
      <c r="C50" s="42" t="s">
        <v>36</v>
      </c>
      <c r="D50" s="52" t="s">
        <v>175</v>
      </c>
      <c r="E50" s="41">
        <v>100</v>
      </c>
      <c r="F50" s="40">
        <f>F51</f>
        <v>1712</v>
      </c>
      <c r="G50" s="40">
        <f>G51</f>
        <v>1934</v>
      </c>
    </row>
    <row r="51" spans="1:7" ht="31.5" x14ac:dyDescent="0.2">
      <c r="A51" s="41" t="s">
        <v>139</v>
      </c>
      <c r="B51" s="42" t="s">
        <v>35</v>
      </c>
      <c r="C51" s="42" t="s">
        <v>36</v>
      </c>
      <c r="D51" s="52" t="s">
        <v>175</v>
      </c>
      <c r="E51" s="41">
        <v>120</v>
      </c>
      <c r="F51" s="40">
        <v>1712</v>
      </c>
      <c r="G51" s="40">
        <v>1934</v>
      </c>
    </row>
    <row r="52" spans="1:7" s="10" customFormat="1" ht="47.25" x14ac:dyDescent="0.25">
      <c r="A52" s="156" t="s">
        <v>266</v>
      </c>
      <c r="B52" s="42" t="s">
        <v>35</v>
      </c>
      <c r="C52" s="42" t="s">
        <v>36</v>
      </c>
      <c r="D52" s="158" t="s">
        <v>265</v>
      </c>
      <c r="E52" s="41"/>
      <c r="F52" s="40">
        <f>F53+F55</f>
        <v>774</v>
      </c>
      <c r="G52" s="40">
        <f>G53+G55</f>
        <v>745</v>
      </c>
    </row>
    <row r="53" spans="1:7" s="17" customFormat="1" ht="63" x14ac:dyDescent="0.2">
      <c r="A53" s="41" t="s">
        <v>143</v>
      </c>
      <c r="B53" s="42" t="s">
        <v>35</v>
      </c>
      <c r="C53" s="42" t="s">
        <v>36</v>
      </c>
      <c r="D53" s="158" t="s">
        <v>265</v>
      </c>
      <c r="E53" s="41">
        <v>100</v>
      </c>
      <c r="F53" s="40">
        <f>F54</f>
        <v>724</v>
      </c>
      <c r="G53" s="40">
        <f>G54</f>
        <v>694</v>
      </c>
    </row>
    <row r="54" spans="1:7" ht="31.5" x14ac:dyDescent="0.2">
      <c r="A54" s="41" t="s">
        <v>139</v>
      </c>
      <c r="B54" s="42" t="s">
        <v>35</v>
      </c>
      <c r="C54" s="42" t="s">
        <v>36</v>
      </c>
      <c r="D54" s="158" t="s">
        <v>265</v>
      </c>
      <c r="E54" s="41">
        <v>120</v>
      </c>
      <c r="F54" s="40">
        <v>724</v>
      </c>
      <c r="G54" s="40">
        <v>694</v>
      </c>
    </row>
    <row r="55" spans="1:7" ht="31.5" x14ac:dyDescent="0.2">
      <c r="A55" s="41" t="s">
        <v>144</v>
      </c>
      <c r="B55" s="42" t="s">
        <v>35</v>
      </c>
      <c r="C55" s="42" t="s">
        <v>36</v>
      </c>
      <c r="D55" s="158" t="s">
        <v>265</v>
      </c>
      <c r="E55" s="41">
        <v>200</v>
      </c>
      <c r="F55" s="40">
        <f>F56</f>
        <v>50</v>
      </c>
      <c r="G55" s="40">
        <f>G56</f>
        <v>51</v>
      </c>
    </row>
    <row r="56" spans="1:7" ht="31.5" x14ac:dyDescent="0.2">
      <c r="A56" s="41" t="s">
        <v>145</v>
      </c>
      <c r="B56" s="42" t="s">
        <v>35</v>
      </c>
      <c r="C56" s="42" t="s">
        <v>36</v>
      </c>
      <c r="D56" s="158" t="s">
        <v>265</v>
      </c>
      <c r="E56" s="41">
        <v>240</v>
      </c>
      <c r="F56" s="40">
        <v>50</v>
      </c>
      <c r="G56" s="40">
        <v>51</v>
      </c>
    </row>
    <row r="57" spans="1:7" s="17" customFormat="1" ht="31.5" x14ac:dyDescent="0.2">
      <c r="A57" s="35" t="s">
        <v>12</v>
      </c>
      <c r="B57" s="36" t="s">
        <v>36</v>
      </c>
      <c r="C57" s="36" t="s">
        <v>32</v>
      </c>
      <c r="D57" s="36"/>
      <c r="E57" s="36"/>
      <c r="F57" s="37">
        <f>F58+F76</f>
        <v>3624</v>
      </c>
      <c r="G57" s="37">
        <f>G58+G76</f>
        <v>3719</v>
      </c>
    </row>
    <row r="58" spans="1:7" ht="47.25" x14ac:dyDescent="0.2">
      <c r="A58" s="53" t="s">
        <v>13</v>
      </c>
      <c r="B58" s="39" t="s">
        <v>36</v>
      </c>
      <c r="C58" s="39">
        <v>10</v>
      </c>
      <c r="D58" s="39"/>
      <c r="E58" s="39"/>
      <c r="F58" s="40">
        <f>F59</f>
        <v>3085</v>
      </c>
      <c r="G58" s="40">
        <f>G59</f>
        <v>3180</v>
      </c>
    </row>
    <row r="59" spans="1:7" ht="47.25" x14ac:dyDescent="0.2">
      <c r="A59" s="46" t="s">
        <v>196</v>
      </c>
      <c r="B59" s="42" t="s">
        <v>36</v>
      </c>
      <c r="C59" s="42" t="s">
        <v>178</v>
      </c>
      <c r="D59" s="46" t="s">
        <v>179</v>
      </c>
      <c r="E59" s="46"/>
      <c r="F59" s="44">
        <f>F60+F64+F68+F72</f>
        <v>3085</v>
      </c>
      <c r="G59" s="44">
        <f>G60+G64+G68+G72</f>
        <v>3180</v>
      </c>
    </row>
    <row r="60" spans="1:7" ht="31.5" x14ac:dyDescent="0.2">
      <c r="A60" s="41" t="s">
        <v>180</v>
      </c>
      <c r="B60" s="42" t="s">
        <v>36</v>
      </c>
      <c r="C60" s="42" t="s">
        <v>178</v>
      </c>
      <c r="D60" s="41" t="s">
        <v>181</v>
      </c>
      <c r="E60" s="41"/>
      <c r="F60" s="44">
        <f t="shared" ref="F60:G62" si="4">F61</f>
        <v>56</v>
      </c>
      <c r="G60" s="44">
        <f t="shared" si="4"/>
        <v>56</v>
      </c>
    </row>
    <row r="61" spans="1:7" s="10" customFormat="1" ht="31.5" x14ac:dyDescent="0.25">
      <c r="A61" s="41" t="s">
        <v>182</v>
      </c>
      <c r="B61" s="42" t="s">
        <v>36</v>
      </c>
      <c r="C61" s="42" t="s">
        <v>178</v>
      </c>
      <c r="D61" s="54" t="s">
        <v>183</v>
      </c>
      <c r="E61" s="41"/>
      <c r="F61" s="44">
        <f t="shared" si="4"/>
        <v>56</v>
      </c>
      <c r="G61" s="44">
        <f t="shared" si="4"/>
        <v>56</v>
      </c>
    </row>
    <row r="62" spans="1:7" s="17" customFormat="1" ht="31.5" x14ac:dyDescent="0.2">
      <c r="A62" s="41" t="s">
        <v>144</v>
      </c>
      <c r="B62" s="42" t="s">
        <v>36</v>
      </c>
      <c r="C62" s="42" t="s">
        <v>178</v>
      </c>
      <c r="D62" s="54" t="s">
        <v>183</v>
      </c>
      <c r="E62" s="41">
        <v>200</v>
      </c>
      <c r="F62" s="44">
        <f t="shared" si="4"/>
        <v>56</v>
      </c>
      <c r="G62" s="44">
        <f t="shared" si="4"/>
        <v>56</v>
      </c>
    </row>
    <row r="63" spans="1:7" ht="31.5" x14ac:dyDescent="0.2">
      <c r="A63" s="41" t="s">
        <v>145</v>
      </c>
      <c r="B63" s="42" t="s">
        <v>36</v>
      </c>
      <c r="C63" s="42" t="s">
        <v>178</v>
      </c>
      <c r="D63" s="54" t="s">
        <v>183</v>
      </c>
      <c r="E63" s="41">
        <v>240</v>
      </c>
      <c r="F63" s="44">
        <v>56</v>
      </c>
      <c r="G63" s="44">
        <v>56</v>
      </c>
    </row>
    <row r="64" spans="1:7" ht="63" x14ac:dyDescent="0.2">
      <c r="A64" s="46" t="s">
        <v>184</v>
      </c>
      <c r="B64" s="42" t="s">
        <v>36</v>
      </c>
      <c r="C64" s="42" t="s">
        <v>178</v>
      </c>
      <c r="D64" s="41" t="s">
        <v>185</v>
      </c>
      <c r="E64" s="46"/>
      <c r="F64" s="44">
        <f t="shared" ref="F64:G66" si="5">F65</f>
        <v>625</v>
      </c>
      <c r="G64" s="44">
        <f t="shared" si="5"/>
        <v>720</v>
      </c>
    </row>
    <row r="65" spans="1:7" ht="31.5" x14ac:dyDescent="0.2">
      <c r="A65" s="46" t="s">
        <v>182</v>
      </c>
      <c r="B65" s="42" t="s">
        <v>36</v>
      </c>
      <c r="C65" s="42" t="s">
        <v>178</v>
      </c>
      <c r="D65" s="54" t="s">
        <v>186</v>
      </c>
      <c r="E65" s="46"/>
      <c r="F65" s="44">
        <f t="shared" si="5"/>
        <v>625</v>
      </c>
      <c r="G65" s="44">
        <f t="shared" si="5"/>
        <v>720</v>
      </c>
    </row>
    <row r="66" spans="1:7" s="17" customFormat="1" ht="31.5" x14ac:dyDescent="0.2">
      <c r="A66" s="41" t="s">
        <v>144</v>
      </c>
      <c r="B66" s="42" t="s">
        <v>36</v>
      </c>
      <c r="C66" s="42" t="s">
        <v>178</v>
      </c>
      <c r="D66" s="54" t="s">
        <v>186</v>
      </c>
      <c r="E66" s="41">
        <v>200</v>
      </c>
      <c r="F66" s="44">
        <f t="shared" si="5"/>
        <v>625</v>
      </c>
      <c r="G66" s="44">
        <f t="shared" si="5"/>
        <v>720</v>
      </c>
    </row>
    <row r="67" spans="1:7" ht="31.5" x14ac:dyDescent="0.2">
      <c r="A67" s="41" t="s">
        <v>145</v>
      </c>
      <c r="B67" s="42" t="s">
        <v>36</v>
      </c>
      <c r="C67" s="42" t="s">
        <v>178</v>
      </c>
      <c r="D67" s="54" t="s">
        <v>186</v>
      </c>
      <c r="E67" s="41">
        <v>240</v>
      </c>
      <c r="F67" s="44">
        <v>625</v>
      </c>
      <c r="G67" s="44">
        <v>720</v>
      </c>
    </row>
    <row r="68" spans="1:7" ht="31.5" x14ac:dyDescent="0.2">
      <c r="A68" s="41" t="s">
        <v>187</v>
      </c>
      <c r="B68" s="42" t="s">
        <v>36</v>
      </c>
      <c r="C68" s="42" t="s">
        <v>178</v>
      </c>
      <c r="D68" s="41" t="s">
        <v>188</v>
      </c>
      <c r="E68" s="41"/>
      <c r="F68" s="44">
        <f t="shared" ref="F68:G70" si="6">F69</f>
        <v>1742</v>
      </c>
      <c r="G68" s="44">
        <f t="shared" si="6"/>
        <v>1742</v>
      </c>
    </row>
    <row r="69" spans="1:7" ht="15.75" x14ac:dyDescent="0.2">
      <c r="A69" s="55" t="s">
        <v>189</v>
      </c>
      <c r="B69" s="42" t="s">
        <v>36</v>
      </c>
      <c r="C69" s="42" t="s">
        <v>178</v>
      </c>
      <c r="D69" s="41" t="s">
        <v>190</v>
      </c>
      <c r="E69" s="45"/>
      <c r="F69" s="44">
        <f t="shared" si="6"/>
        <v>1742</v>
      </c>
      <c r="G69" s="44">
        <f t="shared" si="6"/>
        <v>1742</v>
      </c>
    </row>
    <row r="70" spans="1:7" s="10" customFormat="1" ht="31.5" x14ac:dyDescent="0.25">
      <c r="A70" s="41" t="s">
        <v>144</v>
      </c>
      <c r="B70" s="42" t="s">
        <v>36</v>
      </c>
      <c r="C70" s="42" t="s">
        <v>178</v>
      </c>
      <c r="D70" s="41" t="s">
        <v>190</v>
      </c>
      <c r="E70" s="41">
        <v>200</v>
      </c>
      <c r="F70" s="44">
        <f t="shared" si="6"/>
        <v>1742</v>
      </c>
      <c r="G70" s="44">
        <f t="shared" si="6"/>
        <v>1742</v>
      </c>
    </row>
    <row r="71" spans="1:7" s="17" customFormat="1" ht="31.5" x14ac:dyDescent="0.2">
      <c r="A71" s="41" t="s">
        <v>145</v>
      </c>
      <c r="B71" s="42" t="s">
        <v>36</v>
      </c>
      <c r="C71" s="42" t="s">
        <v>178</v>
      </c>
      <c r="D71" s="41" t="s">
        <v>190</v>
      </c>
      <c r="E71" s="41">
        <v>240</v>
      </c>
      <c r="F71" s="44">
        <v>1742</v>
      </c>
      <c r="G71" s="44">
        <v>1742</v>
      </c>
    </row>
    <row r="72" spans="1:7" ht="31.5" x14ac:dyDescent="0.2">
      <c r="A72" s="41" t="s">
        <v>191</v>
      </c>
      <c r="B72" s="42" t="s">
        <v>36</v>
      </c>
      <c r="C72" s="42" t="s">
        <v>178</v>
      </c>
      <c r="D72" s="41" t="s">
        <v>192</v>
      </c>
      <c r="E72" s="41"/>
      <c r="F72" s="44">
        <f t="shared" ref="F72:G74" si="7">F73</f>
        <v>662</v>
      </c>
      <c r="G72" s="44">
        <f t="shared" si="7"/>
        <v>662</v>
      </c>
    </row>
    <row r="73" spans="1:7" ht="15.75" x14ac:dyDescent="0.2">
      <c r="A73" s="55" t="s">
        <v>189</v>
      </c>
      <c r="B73" s="42" t="s">
        <v>36</v>
      </c>
      <c r="C73" s="42" t="s">
        <v>178</v>
      </c>
      <c r="D73" s="41" t="s">
        <v>193</v>
      </c>
      <c r="E73" s="41"/>
      <c r="F73" s="44">
        <f t="shared" si="7"/>
        <v>662</v>
      </c>
      <c r="G73" s="44">
        <f t="shared" si="7"/>
        <v>662</v>
      </c>
    </row>
    <row r="74" spans="1:7" ht="47.25" x14ac:dyDescent="0.2">
      <c r="A74" s="56" t="s">
        <v>194</v>
      </c>
      <c r="B74" s="42" t="s">
        <v>36</v>
      </c>
      <c r="C74" s="42" t="s">
        <v>178</v>
      </c>
      <c r="D74" s="41" t="s">
        <v>193</v>
      </c>
      <c r="E74" s="41">
        <v>600</v>
      </c>
      <c r="F74" s="44">
        <f t="shared" si="7"/>
        <v>662</v>
      </c>
      <c r="G74" s="44">
        <f t="shared" si="7"/>
        <v>662</v>
      </c>
    </row>
    <row r="75" spans="1:7" s="10" customFormat="1" ht="78.75" x14ac:dyDescent="0.25">
      <c r="A75" s="41" t="s">
        <v>195</v>
      </c>
      <c r="B75" s="42" t="s">
        <v>36</v>
      </c>
      <c r="C75" s="42" t="s">
        <v>178</v>
      </c>
      <c r="D75" s="41" t="s">
        <v>193</v>
      </c>
      <c r="E75" s="41">
        <v>630</v>
      </c>
      <c r="F75" s="44">
        <v>662</v>
      </c>
      <c r="G75" s="44">
        <v>662</v>
      </c>
    </row>
    <row r="76" spans="1:7" s="17" customFormat="1" ht="31.5" x14ac:dyDescent="0.2">
      <c r="A76" s="38" t="s">
        <v>14</v>
      </c>
      <c r="B76" s="39" t="s">
        <v>36</v>
      </c>
      <c r="C76" s="39">
        <v>14</v>
      </c>
      <c r="D76" s="39"/>
      <c r="E76" s="39"/>
      <c r="F76" s="40">
        <f t="shared" ref="F76:G80" si="8">F77</f>
        <v>539</v>
      </c>
      <c r="G76" s="40">
        <f t="shared" si="8"/>
        <v>539</v>
      </c>
    </row>
    <row r="77" spans="1:7" ht="47.25" x14ac:dyDescent="0.2">
      <c r="A77" s="41" t="s">
        <v>177</v>
      </c>
      <c r="B77" s="42" t="s">
        <v>36</v>
      </c>
      <c r="C77" s="42" t="s">
        <v>54</v>
      </c>
      <c r="D77" s="46" t="s">
        <v>179</v>
      </c>
      <c r="E77" s="46"/>
      <c r="F77" s="40">
        <f t="shared" si="8"/>
        <v>539</v>
      </c>
      <c r="G77" s="40">
        <f t="shared" si="8"/>
        <v>539</v>
      </c>
    </row>
    <row r="78" spans="1:7" ht="31.5" x14ac:dyDescent="0.2">
      <c r="A78" s="57" t="s">
        <v>267</v>
      </c>
      <c r="B78" s="42" t="s">
        <v>36</v>
      </c>
      <c r="C78" s="42" t="s">
        <v>54</v>
      </c>
      <c r="D78" s="41" t="s">
        <v>197</v>
      </c>
      <c r="E78" s="46"/>
      <c r="F78" s="44">
        <f t="shared" si="8"/>
        <v>539</v>
      </c>
      <c r="G78" s="44">
        <f t="shared" si="8"/>
        <v>539</v>
      </c>
    </row>
    <row r="79" spans="1:7" ht="47.25" x14ac:dyDescent="0.2">
      <c r="A79" s="41" t="s">
        <v>154</v>
      </c>
      <c r="B79" s="42" t="s">
        <v>36</v>
      </c>
      <c r="C79" s="42" t="s">
        <v>54</v>
      </c>
      <c r="D79" s="41" t="s">
        <v>198</v>
      </c>
      <c r="E79" s="41"/>
      <c r="F79" s="44">
        <f t="shared" si="8"/>
        <v>539</v>
      </c>
      <c r="G79" s="44">
        <f t="shared" si="8"/>
        <v>539</v>
      </c>
    </row>
    <row r="80" spans="1:7" s="17" customFormat="1" ht="15.75" x14ac:dyDescent="0.2">
      <c r="A80" s="41" t="s">
        <v>156</v>
      </c>
      <c r="B80" s="42" t="s">
        <v>36</v>
      </c>
      <c r="C80" s="42" t="s">
        <v>54</v>
      </c>
      <c r="D80" s="41" t="s">
        <v>198</v>
      </c>
      <c r="E80" s="41">
        <v>500</v>
      </c>
      <c r="F80" s="44">
        <f t="shared" si="8"/>
        <v>539</v>
      </c>
      <c r="G80" s="44">
        <f t="shared" si="8"/>
        <v>539</v>
      </c>
    </row>
    <row r="81" spans="1:7" ht="15.75" x14ac:dyDescent="0.2">
      <c r="A81" s="41" t="s">
        <v>75</v>
      </c>
      <c r="B81" s="42" t="s">
        <v>36</v>
      </c>
      <c r="C81" s="42" t="s">
        <v>54</v>
      </c>
      <c r="D81" s="41" t="s">
        <v>198</v>
      </c>
      <c r="E81" s="41">
        <v>540</v>
      </c>
      <c r="F81" s="44">
        <v>539</v>
      </c>
      <c r="G81" s="44">
        <v>539</v>
      </c>
    </row>
    <row r="82" spans="1:7" ht="15.75" x14ac:dyDescent="0.2">
      <c r="A82" s="35" t="s">
        <v>15</v>
      </c>
      <c r="B82" s="36" t="s">
        <v>37</v>
      </c>
      <c r="C82" s="36" t="s">
        <v>32</v>
      </c>
      <c r="D82" s="36"/>
      <c r="E82" s="36"/>
      <c r="F82" s="37">
        <f>F83</f>
        <v>5451</v>
      </c>
      <c r="G82" s="37">
        <f>G83</f>
        <v>5451</v>
      </c>
    </row>
    <row r="83" spans="1:7" ht="15.75" x14ac:dyDescent="0.2">
      <c r="A83" s="38" t="s">
        <v>17</v>
      </c>
      <c r="B83" s="39" t="s">
        <v>37</v>
      </c>
      <c r="C83" s="39" t="s">
        <v>42</v>
      </c>
      <c r="D83" s="39"/>
      <c r="E83" s="39"/>
      <c r="F83" s="40">
        <f>F84</f>
        <v>5451</v>
      </c>
      <c r="G83" s="40">
        <f>G84</f>
        <v>5451</v>
      </c>
    </row>
    <row r="84" spans="1:7" s="10" customFormat="1" ht="47.25" x14ac:dyDescent="0.25">
      <c r="A84" s="41" t="s">
        <v>213</v>
      </c>
      <c r="B84" s="58" t="s">
        <v>37</v>
      </c>
      <c r="C84" s="58" t="s">
        <v>42</v>
      </c>
      <c r="D84" s="41" t="s">
        <v>201</v>
      </c>
      <c r="E84" s="41"/>
      <c r="F84" s="40">
        <f>F85+F89</f>
        <v>5451</v>
      </c>
      <c r="G84" s="40">
        <f>G85+G89</f>
        <v>5451</v>
      </c>
    </row>
    <row r="85" spans="1:7" s="17" customFormat="1" ht="31.5" x14ac:dyDescent="0.2">
      <c r="A85" s="41" t="s">
        <v>202</v>
      </c>
      <c r="B85" s="58" t="s">
        <v>37</v>
      </c>
      <c r="C85" s="58" t="s">
        <v>42</v>
      </c>
      <c r="D85" s="41" t="s">
        <v>203</v>
      </c>
      <c r="E85" s="41"/>
      <c r="F85" s="40">
        <f t="shared" ref="F85:G87" si="9">F86</f>
        <v>5111</v>
      </c>
      <c r="G85" s="40">
        <f t="shared" si="9"/>
        <v>5111</v>
      </c>
    </row>
    <row r="86" spans="1:7" ht="15.75" x14ac:dyDescent="0.2">
      <c r="A86" s="50" t="s">
        <v>204</v>
      </c>
      <c r="B86" s="58" t="s">
        <v>37</v>
      </c>
      <c r="C86" s="58" t="s">
        <v>42</v>
      </c>
      <c r="D86" s="41" t="s">
        <v>205</v>
      </c>
      <c r="E86" s="41"/>
      <c r="F86" s="40">
        <f t="shared" si="9"/>
        <v>5111</v>
      </c>
      <c r="G86" s="40">
        <f t="shared" si="9"/>
        <v>5111</v>
      </c>
    </row>
    <row r="87" spans="1:7" ht="31.5" x14ac:dyDescent="0.2">
      <c r="A87" s="50" t="s">
        <v>144</v>
      </c>
      <c r="B87" s="58" t="s">
        <v>37</v>
      </c>
      <c r="C87" s="58" t="s">
        <v>42</v>
      </c>
      <c r="D87" s="41" t="s">
        <v>205</v>
      </c>
      <c r="E87" s="41">
        <v>200</v>
      </c>
      <c r="F87" s="40">
        <f t="shared" si="9"/>
        <v>5111</v>
      </c>
      <c r="G87" s="40">
        <f t="shared" si="9"/>
        <v>5111</v>
      </c>
    </row>
    <row r="88" spans="1:7" ht="31.5" x14ac:dyDescent="0.2">
      <c r="A88" s="50" t="s">
        <v>145</v>
      </c>
      <c r="B88" s="58" t="s">
        <v>37</v>
      </c>
      <c r="C88" s="58" t="s">
        <v>42</v>
      </c>
      <c r="D88" s="41" t="s">
        <v>205</v>
      </c>
      <c r="E88" s="41">
        <v>240</v>
      </c>
      <c r="F88" s="40">
        <v>5111</v>
      </c>
      <c r="G88" s="40">
        <v>5111</v>
      </c>
    </row>
    <row r="89" spans="1:7" s="10" customFormat="1" ht="31.5" x14ac:dyDescent="0.25">
      <c r="A89" s="50" t="s">
        <v>206</v>
      </c>
      <c r="B89" s="58" t="s">
        <v>37</v>
      </c>
      <c r="C89" s="58" t="s">
        <v>42</v>
      </c>
      <c r="D89" s="41" t="s">
        <v>207</v>
      </c>
      <c r="E89" s="41"/>
      <c r="F89" s="40">
        <f t="shared" ref="F89:G91" si="10">F90</f>
        <v>340</v>
      </c>
      <c r="G89" s="40">
        <f t="shared" si="10"/>
        <v>340</v>
      </c>
    </row>
    <row r="90" spans="1:7" ht="15.75" x14ac:dyDescent="0.2">
      <c r="A90" s="50" t="s">
        <v>204</v>
      </c>
      <c r="B90" s="58" t="s">
        <v>37</v>
      </c>
      <c r="C90" s="58" t="s">
        <v>42</v>
      </c>
      <c r="D90" s="41" t="s">
        <v>208</v>
      </c>
      <c r="E90" s="41"/>
      <c r="F90" s="44">
        <f t="shared" si="10"/>
        <v>340</v>
      </c>
      <c r="G90" s="44">
        <f t="shared" si="10"/>
        <v>340</v>
      </c>
    </row>
    <row r="91" spans="1:7" ht="31.5" x14ac:dyDescent="0.2">
      <c r="A91" s="41" t="s">
        <v>144</v>
      </c>
      <c r="B91" s="58" t="s">
        <v>37</v>
      </c>
      <c r="C91" s="58" t="s">
        <v>42</v>
      </c>
      <c r="D91" s="41" t="s">
        <v>208</v>
      </c>
      <c r="E91" s="41">
        <v>200</v>
      </c>
      <c r="F91" s="44">
        <f t="shared" si="10"/>
        <v>340</v>
      </c>
      <c r="G91" s="44">
        <f t="shared" si="10"/>
        <v>340</v>
      </c>
    </row>
    <row r="92" spans="1:7" ht="31.5" x14ac:dyDescent="0.2">
      <c r="A92" s="41" t="s">
        <v>145</v>
      </c>
      <c r="B92" s="58" t="s">
        <v>37</v>
      </c>
      <c r="C92" s="58" t="s">
        <v>42</v>
      </c>
      <c r="D92" s="41" t="s">
        <v>208</v>
      </c>
      <c r="E92" s="41">
        <v>240</v>
      </c>
      <c r="F92" s="44">
        <v>340</v>
      </c>
      <c r="G92" s="44">
        <v>340</v>
      </c>
    </row>
    <row r="93" spans="1:7" ht="15.75" x14ac:dyDescent="0.2">
      <c r="A93" s="35" t="s">
        <v>18</v>
      </c>
      <c r="B93" s="36" t="s">
        <v>38</v>
      </c>
      <c r="C93" s="36" t="s">
        <v>32</v>
      </c>
      <c r="D93" s="36"/>
      <c r="E93" s="36"/>
      <c r="F93" s="37">
        <f>F94+F99</f>
        <v>21612</v>
      </c>
      <c r="G93" s="37">
        <f>G94+G99</f>
        <v>21612</v>
      </c>
    </row>
    <row r="94" spans="1:7" ht="15.75" x14ac:dyDescent="0.2">
      <c r="A94" s="38" t="s">
        <v>19</v>
      </c>
      <c r="B94" s="59" t="s">
        <v>38</v>
      </c>
      <c r="C94" s="59" t="s">
        <v>31</v>
      </c>
      <c r="D94" s="39"/>
      <c r="E94" s="39"/>
      <c r="F94" s="40">
        <f t="shared" ref="F94:G97" si="11">F95</f>
        <v>423</v>
      </c>
      <c r="G94" s="40">
        <f t="shared" si="11"/>
        <v>423</v>
      </c>
    </row>
    <row r="95" spans="1:7" ht="63" x14ac:dyDescent="0.2">
      <c r="A95" s="41" t="s">
        <v>212</v>
      </c>
      <c r="B95" s="42" t="s">
        <v>38</v>
      </c>
      <c r="C95" s="42" t="s">
        <v>31</v>
      </c>
      <c r="D95" s="41" t="s">
        <v>160</v>
      </c>
      <c r="E95" s="39"/>
      <c r="F95" s="40">
        <f t="shared" si="11"/>
        <v>423</v>
      </c>
      <c r="G95" s="40">
        <f t="shared" si="11"/>
        <v>423</v>
      </c>
    </row>
    <row r="96" spans="1:7" ht="63" x14ac:dyDescent="0.2">
      <c r="A96" s="41" t="s">
        <v>209</v>
      </c>
      <c r="B96" s="42" t="s">
        <v>38</v>
      </c>
      <c r="C96" s="42" t="s">
        <v>31</v>
      </c>
      <c r="D96" s="41" t="s">
        <v>210</v>
      </c>
      <c r="E96" s="59"/>
      <c r="F96" s="44">
        <f t="shared" si="11"/>
        <v>423</v>
      </c>
      <c r="G96" s="44">
        <f t="shared" si="11"/>
        <v>423</v>
      </c>
    </row>
    <row r="97" spans="1:7" ht="31.5" x14ac:dyDescent="0.2">
      <c r="A97" s="41" t="s">
        <v>144</v>
      </c>
      <c r="B97" s="42" t="s">
        <v>38</v>
      </c>
      <c r="C97" s="42" t="s">
        <v>31</v>
      </c>
      <c r="D97" s="41" t="s">
        <v>211</v>
      </c>
      <c r="E97" s="41">
        <v>200</v>
      </c>
      <c r="F97" s="44">
        <f t="shared" si="11"/>
        <v>423</v>
      </c>
      <c r="G97" s="44">
        <f t="shared" si="11"/>
        <v>423</v>
      </c>
    </row>
    <row r="98" spans="1:7" ht="31.5" x14ac:dyDescent="0.2">
      <c r="A98" s="41" t="s">
        <v>145</v>
      </c>
      <c r="B98" s="42" t="s">
        <v>38</v>
      </c>
      <c r="C98" s="42" t="s">
        <v>31</v>
      </c>
      <c r="D98" s="41" t="s">
        <v>211</v>
      </c>
      <c r="E98" s="41">
        <v>240</v>
      </c>
      <c r="F98" s="44">
        <v>423</v>
      </c>
      <c r="G98" s="44">
        <v>423</v>
      </c>
    </row>
    <row r="99" spans="1:7" ht="15.75" x14ac:dyDescent="0.2">
      <c r="A99" s="38" t="s">
        <v>20</v>
      </c>
      <c r="B99" s="39" t="s">
        <v>38</v>
      </c>
      <c r="C99" s="39" t="s">
        <v>36</v>
      </c>
      <c r="D99" s="39"/>
      <c r="E99" s="39"/>
      <c r="F99" s="40">
        <f>F100</f>
        <v>21189</v>
      </c>
      <c r="G99" s="40">
        <f>G100</f>
        <v>21189</v>
      </c>
    </row>
    <row r="100" spans="1:7" ht="47.25" x14ac:dyDescent="0.2">
      <c r="A100" s="41" t="s">
        <v>227</v>
      </c>
      <c r="B100" s="58" t="s">
        <v>38</v>
      </c>
      <c r="C100" s="58" t="s">
        <v>36</v>
      </c>
      <c r="D100" s="41" t="s">
        <v>214</v>
      </c>
      <c r="E100" s="41"/>
      <c r="F100" s="40">
        <f>F101</f>
        <v>21189</v>
      </c>
      <c r="G100" s="40">
        <f>G101</f>
        <v>21189</v>
      </c>
    </row>
    <row r="101" spans="1:7" ht="31.5" x14ac:dyDescent="0.2">
      <c r="A101" s="41" t="s">
        <v>215</v>
      </c>
      <c r="B101" s="58" t="s">
        <v>38</v>
      </c>
      <c r="C101" s="58" t="s">
        <v>36</v>
      </c>
      <c r="D101" s="60" t="s">
        <v>216</v>
      </c>
      <c r="E101" s="41"/>
      <c r="F101" s="40">
        <f>F102+F105</f>
        <v>21189</v>
      </c>
      <c r="G101" s="40">
        <f>G102+G105</f>
        <v>21189</v>
      </c>
    </row>
    <row r="102" spans="1:7" ht="15.75" x14ac:dyDescent="0.25">
      <c r="A102" s="65" t="s">
        <v>217</v>
      </c>
      <c r="B102" s="58" t="s">
        <v>38</v>
      </c>
      <c r="C102" s="58" t="s">
        <v>36</v>
      </c>
      <c r="D102" s="60" t="s">
        <v>218</v>
      </c>
      <c r="E102" s="41"/>
      <c r="F102" s="40">
        <f>F103</f>
        <v>19745</v>
      </c>
      <c r="G102" s="40">
        <f>G103</f>
        <v>19745</v>
      </c>
    </row>
    <row r="103" spans="1:7" ht="31.5" x14ac:dyDescent="0.2">
      <c r="A103" s="41" t="s">
        <v>144</v>
      </c>
      <c r="B103" s="58" t="s">
        <v>38</v>
      </c>
      <c r="C103" s="58" t="s">
        <v>36</v>
      </c>
      <c r="D103" s="60" t="s">
        <v>218</v>
      </c>
      <c r="E103" s="41">
        <v>200</v>
      </c>
      <c r="F103" s="40">
        <f>F104</f>
        <v>19745</v>
      </c>
      <c r="G103" s="40">
        <f>G104</f>
        <v>19745</v>
      </c>
    </row>
    <row r="104" spans="1:7" ht="31.5" x14ac:dyDescent="0.2">
      <c r="A104" s="41" t="s">
        <v>145</v>
      </c>
      <c r="B104" s="58" t="s">
        <v>38</v>
      </c>
      <c r="C104" s="58" t="s">
        <v>36</v>
      </c>
      <c r="D104" s="60" t="s">
        <v>218</v>
      </c>
      <c r="E104" s="41">
        <v>240</v>
      </c>
      <c r="F104" s="40">
        <v>19745</v>
      </c>
      <c r="G104" s="40">
        <v>19745</v>
      </c>
    </row>
    <row r="105" spans="1:7" ht="31.5" x14ac:dyDescent="0.2">
      <c r="A105" s="101" t="s">
        <v>219</v>
      </c>
      <c r="B105" s="58" t="s">
        <v>38</v>
      </c>
      <c r="C105" s="58" t="s">
        <v>36</v>
      </c>
      <c r="D105" s="41" t="s">
        <v>220</v>
      </c>
      <c r="E105" s="41"/>
      <c r="F105" s="40">
        <f>F106</f>
        <v>1444</v>
      </c>
      <c r="G105" s="40">
        <f>G106</f>
        <v>1444</v>
      </c>
    </row>
    <row r="106" spans="1:7" ht="31.5" x14ac:dyDescent="0.2">
      <c r="A106" s="41" t="s">
        <v>144</v>
      </c>
      <c r="B106" s="58" t="s">
        <v>38</v>
      </c>
      <c r="C106" s="58" t="s">
        <v>36</v>
      </c>
      <c r="D106" s="41" t="s">
        <v>220</v>
      </c>
      <c r="E106" s="41">
        <v>200</v>
      </c>
      <c r="F106" s="40">
        <f>F107</f>
        <v>1444</v>
      </c>
      <c r="G106" s="40">
        <f>G107</f>
        <v>1444</v>
      </c>
    </row>
    <row r="107" spans="1:7" ht="31.5" x14ac:dyDescent="0.2">
      <c r="A107" s="41" t="s">
        <v>145</v>
      </c>
      <c r="B107" s="58" t="s">
        <v>38</v>
      </c>
      <c r="C107" s="58" t="s">
        <v>36</v>
      </c>
      <c r="D107" s="41" t="s">
        <v>220</v>
      </c>
      <c r="E107" s="41">
        <v>240</v>
      </c>
      <c r="F107" s="40">
        <v>1444</v>
      </c>
      <c r="G107" s="40">
        <v>1444</v>
      </c>
    </row>
    <row r="108" spans="1:7" ht="15.75" x14ac:dyDescent="0.2">
      <c r="A108" s="35" t="s">
        <v>21</v>
      </c>
      <c r="B108" s="36" t="s">
        <v>39</v>
      </c>
      <c r="C108" s="36" t="s">
        <v>32</v>
      </c>
      <c r="D108" s="36"/>
      <c r="E108" s="36"/>
      <c r="F108" s="37">
        <f t="shared" ref="F108:G113" si="12">F109</f>
        <v>170</v>
      </c>
      <c r="G108" s="37">
        <f t="shared" si="12"/>
        <v>170</v>
      </c>
    </row>
    <row r="109" spans="1:7" ht="15.75" x14ac:dyDescent="0.2">
      <c r="A109" s="38" t="s">
        <v>22</v>
      </c>
      <c r="B109" s="39" t="s">
        <v>39</v>
      </c>
      <c r="C109" s="39" t="s">
        <v>39</v>
      </c>
      <c r="D109" s="39"/>
      <c r="E109" s="39"/>
      <c r="F109" s="40">
        <f t="shared" si="12"/>
        <v>170</v>
      </c>
      <c r="G109" s="40">
        <f t="shared" si="12"/>
        <v>170</v>
      </c>
    </row>
    <row r="110" spans="1:7" ht="47.25" x14ac:dyDescent="0.2">
      <c r="A110" s="41" t="s">
        <v>243</v>
      </c>
      <c r="B110" s="58" t="s">
        <v>39</v>
      </c>
      <c r="C110" s="58" t="s">
        <v>39</v>
      </c>
      <c r="D110" s="41" t="s">
        <v>228</v>
      </c>
      <c r="E110" s="41"/>
      <c r="F110" s="40">
        <f t="shared" si="12"/>
        <v>170</v>
      </c>
      <c r="G110" s="40">
        <f t="shared" si="12"/>
        <v>170</v>
      </c>
    </row>
    <row r="111" spans="1:7" ht="47.25" x14ac:dyDescent="0.2">
      <c r="A111" s="41" t="s">
        <v>229</v>
      </c>
      <c r="B111" s="58" t="s">
        <v>39</v>
      </c>
      <c r="C111" s="58" t="s">
        <v>39</v>
      </c>
      <c r="D111" s="41" t="s">
        <v>230</v>
      </c>
      <c r="E111" s="41"/>
      <c r="F111" s="40">
        <f t="shared" si="12"/>
        <v>170</v>
      </c>
      <c r="G111" s="40">
        <f t="shared" si="12"/>
        <v>170</v>
      </c>
    </row>
    <row r="112" spans="1:7" ht="47.25" x14ac:dyDescent="0.2">
      <c r="A112" s="41" t="s">
        <v>154</v>
      </c>
      <c r="B112" s="58" t="s">
        <v>39</v>
      </c>
      <c r="C112" s="58" t="s">
        <v>39</v>
      </c>
      <c r="D112" s="41" t="s">
        <v>231</v>
      </c>
      <c r="E112" s="41"/>
      <c r="F112" s="44">
        <f t="shared" si="12"/>
        <v>170</v>
      </c>
      <c r="G112" s="44">
        <f t="shared" si="12"/>
        <v>170</v>
      </c>
    </row>
    <row r="113" spans="1:7" ht="15.75" x14ac:dyDescent="0.2">
      <c r="A113" s="41" t="s">
        <v>156</v>
      </c>
      <c r="B113" s="58" t="s">
        <v>39</v>
      </c>
      <c r="C113" s="58" t="s">
        <v>39</v>
      </c>
      <c r="D113" s="41" t="s">
        <v>231</v>
      </c>
      <c r="E113" s="41">
        <v>500</v>
      </c>
      <c r="F113" s="44">
        <f t="shared" si="12"/>
        <v>170</v>
      </c>
      <c r="G113" s="44">
        <f t="shared" si="12"/>
        <v>170</v>
      </c>
    </row>
    <row r="114" spans="1:7" ht="15.75" x14ac:dyDescent="0.2">
      <c r="A114" s="41" t="s">
        <v>75</v>
      </c>
      <c r="B114" s="58" t="s">
        <v>39</v>
      </c>
      <c r="C114" s="58" t="s">
        <v>39</v>
      </c>
      <c r="D114" s="41" t="s">
        <v>231</v>
      </c>
      <c r="E114" s="41">
        <v>540</v>
      </c>
      <c r="F114" s="44">
        <v>170</v>
      </c>
      <c r="G114" s="44">
        <v>170</v>
      </c>
    </row>
    <row r="115" spans="1:7" ht="15.75" x14ac:dyDescent="0.2">
      <c r="A115" s="35" t="s">
        <v>23</v>
      </c>
      <c r="B115" s="36" t="s">
        <v>40</v>
      </c>
      <c r="C115" s="36" t="s">
        <v>32</v>
      </c>
      <c r="D115" s="36"/>
      <c r="E115" s="36"/>
      <c r="F115" s="37">
        <f t="shared" ref="F115:G119" si="13">F116</f>
        <v>2354</v>
      </c>
      <c r="G115" s="37">
        <f t="shared" si="13"/>
        <v>2354</v>
      </c>
    </row>
    <row r="116" spans="1:7" ht="15.75" x14ac:dyDescent="0.2">
      <c r="A116" s="38" t="s">
        <v>24</v>
      </c>
      <c r="B116" s="39" t="s">
        <v>40</v>
      </c>
      <c r="C116" s="39" t="s">
        <v>31</v>
      </c>
      <c r="D116" s="39"/>
      <c r="E116" s="39"/>
      <c r="F116" s="40">
        <f>F117</f>
        <v>2354</v>
      </c>
      <c r="G116" s="40">
        <f>G117</f>
        <v>2354</v>
      </c>
    </row>
    <row r="117" spans="1:7" ht="15.75" x14ac:dyDescent="0.2">
      <c r="A117" s="41" t="s">
        <v>146</v>
      </c>
      <c r="B117" s="62" t="s">
        <v>40</v>
      </c>
      <c r="C117" s="62" t="s">
        <v>31</v>
      </c>
      <c r="D117" s="57" t="s">
        <v>153</v>
      </c>
      <c r="E117" s="41"/>
      <c r="F117" s="40">
        <f t="shared" si="13"/>
        <v>2354</v>
      </c>
      <c r="G117" s="40">
        <f t="shared" si="13"/>
        <v>2354</v>
      </c>
    </row>
    <row r="118" spans="1:7" ht="47.25" x14ac:dyDescent="0.2">
      <c r="A118" s="41" t="s">
        <v>154</v>
      </c>
      <c r="B118" s="58" t="s">
        <v>40</v>
      </c>
      <c r="C118" s="58" t="s">
        <v>31</v>
      </c>
      <c r="D118" s="41" t="s">
        <v>155</v>
      </c>
      <c r="E118" s="41"/>
      <c r="F118" s="40">
        <f t="shared" si="13"/>
        <v>2354</v>
      </c>
      <c r="G118" s="40">
        <f t="shared" si="13"/>
        <v>2354</v>
      </c>
    </row>
    <row r="119" spans="1:7" ht="15.75" x14ac:dyDescent="0.2">
      <c r="A119" s="41" t="s">
        <v>156</v>
      </c>
      <c r="B119" s="58" t="s">
        <v>40</v>
      </c>
      <c r="C119" s="58" t="s">
        <v>31</v>
      </c>
      <c r="D119" s="41" t="s">
        <v>155</v>
      </c>
      <c r="E119" s="41">
        <v>500</v>
      </c>
      <c r="F119" s="44">
        <f t="shared" si="13"/>
        <v>2354</v>
      </c>
      <c r="G119" s="44">
        <f t="shared" si="13"/>
        <v>2354</v>
      </c>
    </row>
    <row r="120" spans="1:7" ht="15.75" x14ac:dyDescent="0.2">
      <c r="A120" s="41" t="s">
        <v>75</v>
      </c>
      <c r="B120" s="58" t="s">
        <v>40</v>
      </c>
      <c r="C120" s="58" t="s">
        <v>31</v>
      </c>
      <c r="D120" s="41" t="s">
        <v>155</v>
      </c>
      <c r="E120" s="41">
        <v>540</v>
      </c>
      <c r="F120" s="44">
        <v>2354</v>
      </c>
      <c r="G120" s="44">
        <v>2354</v>
      </c>
    </row>
    <row r="121" spans="1:7" ht="15.75" x14ac:dyDescent="0.2">
      <c r="A121" s="35" t="s">
        <v>25</v>
      </c>
      <c r="B121" s="36">
        <v>10</v>
      </c>
      <c r="C121" s="36" t="s">
        <v>32</v>
      </c>
      <c r="D121" s="36"/>
      <c r="E121" s="36"/>
      <c r="F121" s="37">
        <f t="shared" ref="F121:G125" si="14">F122</f>
        <v>285</v>
      </c>
      <c r="G121" s="37">
        <f t="shared" si="14"/>
        <v>285</v>
      </c>
    </row>
    <row r="122" spans="1:7" ht="15.75" x14ac:dyDescent="0.2">
      <c r="A122" s="38" t="s">
        <v>26</v>
      </c>
      <c r="B122" s="39">
        <v>10</v>
      </c>
      <c r="C122" s="39" t="s">
        <v>31</v>
      </c>
      <c r="D122" s="39"/>
      <c r="E122" s="39"/>
      <c r="F122" s="40">
        <f t="shared" si="14"/>
        <v>285</v>
      </c>
      <c r="G122" s="40">
        <f t="shared" si="14"/>
        <v>285</v>
      </c>
    </row>
    <row r="123" spans="1:7" ht="47.25" x14ac:dyDescent="0.2">
      <c r="A123" s="41" t="s">
        <v>140</v>
      </c>
      <c r="B123" s="58">
        <v>10</v>
      </c>
      <c r="C123" s="58" t="s">
        <v>31</v>
      </c>
      <c r="D123" s="41" t="s">
        <v>135</v>
      </c>
      <c r="E123" s="41"/>
      <c r="F123" s="40">
        <f t="shared" si="14"/>
        <v>285</v>
      </c>
      <c r="G123" s="40">
        <f t="shared" si="14"/>
        <v>285</v>
      </c>
    </row>
    <row r="124" spans="1:7" ht="47.25" x14ac:dyDescent="0.2">
      <c r="A124" s="41" t="s">
        <v>232</v>
      </c>
      <c r="B124" s="58">
        <v>10</v>
      </c>
      <c r="C124" s="58" t="s">
        <v>31</v>
      </c>
      <c r="D124" s="41" t="s">
        <v>233</v>
      </c>
      <c r="E124" s="41"/>
      <c r="F124" s="40">
        <f t="shared" si="14"/>
        <v>285</v>
      </c>
      <c r="G124" s="40">
        <f t="shared" si="14"/>
        <v>285</v>
      </c>
    </row>
    <row r="125" spans="1:7" ht="15.75" x14ac:dyDescent="0.2">
      <c r="A125" s="41" t="s">
        <v>234</v>
      </c>
      <c r="B125" s="58">
        <v>10</v>
      </c>
      <c r="C125" s="58" t="s">
        <v>31</v>
      </c>
      <c r="D125" s="41" t="s">
        <v>233</v>
      </c>
      <c r="E125" s="41">
        <v>300</v>
      </c>
      <c r="F125" s="40">
        <f t="shared" si="14"/>
        <v>285</v>
      </c>
      <c r="G125" s="40">
        <f t="shared" si="14"/>
        <v>285</v>
      </c>
    </row>
    <row r="126" spans="1:7" ht="15.75" x14ac:dyDescent="0.2">
      <c r="A126" s="61" t="s">
        <v>235</v>
      </c>
      <c r="B126" s="58">
        <v>10</v>
      </c>
      <c r="C126" s="58" t="s">
        <v>31</v>
      </c>
      <c r="D126" s="41" t="s">
        <v>233</v>
      </c>
      <c r="E126" s="41">
        <v>310</v>
      </c>
      <c r="F126" s="44">
        <v>285</v>
      </c>
      <c r="G126" s="44">
        <v>285</v>
      </c>
    </row>
    <row r="127" spans="1:7" ht="15.75" x14ac:dyDescent="0.2">
      <c r="A127" s="35" t="s">
        <v>28</v>
      </c>
      <c r="B127" s="36">
        <v>11</v>
      </c>
      <c r="C127" s="36" t="s">
        <v>32</v>
      </c>
      <c r="D127" s="36"/>
      <c r="E127" s="36"/>
      <c r="F127" s="37">
        <f>F128</f>
        <v>3018</v>
      </c>
      <c r="G127" s="37">
        <f>G128</f>
        <v>3018</v>
      </c>
    </row>
    <row r="128" spans="1:7" ht="15.75" x14ac:dyDescent="0.2">
      <c r="A128" s="38" t="s">
        <v>29</v>
      </c>
      <c r="B128" s="39">
        <v>11</v>
      </c>
      <c r="C128" s="39" t="s">
        <v>35</v>
      </c>
      <c r="D128" s="39"/>
      <c r="E128" s="39"/>
      <c r="F128" s="40">
        <f>F130</f>
        <v>3018</v>
      </c>
      <c r="G128" s="40">
        <f>G130</f>
        <v>3018</v>
      </c>
    </row>
    <row r="129" spans="1:7" ht="15.75" x14ac:dyDescent="0.2">
      <c r="A129" s="41" t="s">
        <v>146</v>
      </c>
      <c r="B129" s="58">
        <v>11</v>
      </c>
      <c r="C129" s="58" t="s">
        <v>35</v>
      </c>
      <c r="D129" s="41" t="s">
        <v>153</v>
      </c>
      <c r="E129" s="126"/>
      <c r="F129" s="40">
        <f t="shared" ref="F129:G131" si="15">F130</f>
        <v>3018</v>
      </c>
      <c r="G129" s="40">
        <f t="shared" si="15"/>
        <v>3018</v>
      </c>
    </row>
    <row r="130" spans="1:7" ht="47.25" x14ac:dyDescent="0.2">
      <c r="A130" s="41" t="s">
        <v>154</v>
      </c>
      <c r="B130" s="58">
        <v>11</v>
      </c>
      <c r="C130" s="58" t="s">
        <v>35</v>
      </c>
      <c r="D130" s="41" t="s">
        <v>155</v>
      </c>
      <c r="E130" s="41"/>
      <c r="F130" s="40">
        <f t="shared" si="15"/>
        <v>3018</v>
      </c>
      <c r="G130" s="40">
        <f t="shared" si="15"/>
        <v>3018</v>
      </c>
    </row>
    <row r="131" spans="1:7" ht="15.75" x14ac:dyDescent="0.2">
      <c r="A131" s="41" t="s">
        <v>156</v>
      </c>
      <c r="B131" s="58">
        <v>11</v>
      </c>
      <c r="C131" s="58" t="s">
        <v>35</v>
      </c>
      <c r="D131" s="60" t="s">
        <v>155</v>
      </c>
      <c r="E131" s="41">
        <v>500</v>
      </c>
      <c r="F131" s="40">
        <f t="shared" si="15"/>
        <v>3018</v>
      </c>
      <c r="G131" s="40">
        <f t="shared" si="15"/>
        <v>3018</v>
      </c>
    </row>
    <row r="132" spans="1:7" ht="15.75" x14ac:dyDescent="0.2">
      <c r="A132" s="41" t="s">
        <v>75</v>
      </c>
      <c r="B132" s="127">
        <v>11</v>
      </c>
      <c r="C132" s="127" t="s">
        <v>35</v>
      </c>
      <c r="D132" s="133" t="s">
        <v>155</v>
      </c>
      <c r="E132" s="106">
        <v>540</v>
      </c>
      <c r="F132" s="128">
        <v>3018</v>
      </c>
      <c r="G132" s="128">
        <v>3018</v>
      </c>
    </row>
    <row r="133" spans="1:7" ht="15.75" x14ac:dyDescent="0.2">
      <c r="A133" s="96" t="s">
        <v>133</v>
      </c>
      <c r="B133" s="130" t="s">
        <v>55</v>
      </c>
      <c r="C133" s="168" t="s">
        <v>32</v>
      </c>
      <c r="D133" s="134"/>
      <c r="E133" s="131"/>
      <c r="F133" s="132">
        <f t="shared" ref="F133:G135" si="16">F134</f>
        <v>1481</v>
      </c>
      <c r="G133" s="132">
        <f t="shared" si="16"/>
        <v>2999</v>
      </c>
    </row>
    <row r="134" spans="1:7" ht="15.75" x14ac:dyDescent="0.2">
      <c r="A134" s="99" t="s">
        <v>133</v>
      </c>
      <c r="B134" s="100">
        <v>99</v>
      </c>
      <c r="C134" s="100">
        <v>99</v>
      </c>
      <c r="D134" s="113" t="s">
        <v>260</v>
      </c>
      <c r="E134" s="100"/>
      <c r="F134" s="40">
        <f t="shared" si="16"/>
        <v>1481</v>
      </c>
      <c r="G134" s="40">
        <f t="shared" si="16"/>
        <v>2999</v>
      </c>
    </row>
    <row r="135" spans="1:7" ht="15.75" x14ac:dyDescent="0.2">
      <c r="A135" s="99" t="s">
        <v>149</v>
      </c>
      <c r="B135" s="100">
        <v>99</v>
      </c>
      <c r="C135" s="100">
        <v>99</v>
      </c>
      <c r="D135" s="113" t="s">
        <v>260</v>
      </c>
      <c r="E135" s="129">
        <v>800</v>
      </c>
      <c r="F135" s="40">
        <f t="shared" si="16"/>
        <v>1481</v>
      </c>
      <c r="G135" s="40">
        <f t="shared" si="16"/>
        <v>2999</v>
      </c>
    </row>
    <row r="136" spans="1:7" ht="15.75" x14ac:dyDescent="0.2">
      <c r="A136" s="99" t="s">
        <v>151</v>
      </c>
      <c r="B136" s="100">
        <v>99</v>
      </c>
      <c r="C136" s="100">
        <v>99</v>
      </c>
      <c r="D136" s="113" t="s">
        <v>260</v>
      </c>
      <c r="E136" s="129">
        <v>870</v>
      </c>
      <c r="F136" s="40">
        <v>1481</v>
      </c>
      <c r="G136" s="40">
        <v>2999</v>
      </c>
    </row>
    <row r="137" spans="1:7" ht="15.75" x14ac:dyDescent="0.2">
      <c r="A137" s="35" t="s">
        <v>30</v>
      </c>
      <c r="B137" s="36"/>
      <c r="C137" s="36"/>
      <c r="D137" s="36"/>
      <c r="E137" s="36"/>
      <c r="F137" s="37">
        <f>F127+F121+F115+F108+F93+F82+F57+F6+F46+F134</f>
        <v>61900.5</v>
      </c>
      <c r="G137" s="37">
        <f>G127+G121+G115+G108+G93+G82+G57+G6+G46+G134</f>
        <v>62967.9</v>
      </c>
    </row>
  </sheetData>
  <autoFilter ref="A5:G137"/>
  <mergeCells count="8">
    <mergeCell ref="B1:G1"/>
    <mergeCell ref="A2:G2"/>
    <mergeCell ref="A4:A5"/>
    <mergeCell ref="B4:B5"/>
    <mergeCell ref="C4:C5"/>
    <mergeCell ref="D4:D5"/>
    <mergeCell ref="E4:E5"/>
    <mergeCell ref="F4:G4"/>
  </mergeCells>
  <pageMargins left="0.23622047244094491" right="0.27559055118110237" top="0.31496062992125984" bottom="0.35433070866141736" header="0.23622047244094491" footer="0.15748031496062992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D14"/>
  <sheetViews>
    <sheetView workbookViewId="0">
      <selection activeCell="E2" sqref="E2"/>
    </sheetView>
  </sheetViews>
  <sheetFormatPr defaultRowHeight="15" x14ac:dyDescent="0.2"/>
  <cols>
    <col min="1" max="1" width="7.85546875" style="9" customWidth="1"/>
    <col min="2" max="2" width="60" style="9" customWidth="1"/>
    <col min="3" max="3" width="19.7109375" style="9" customWidth="1"/>
    <col min="4" max="4" width="14.42578125" style="9" customWidth="1"/>
    <col min="5" max="16384" width="9.140625" style="9"/>
  </cols>
  <sheetData>
    <row r="1" spans="1:4" ht="69" customHeight="1" x14ac:dyDescent="0.2">
      <c r="C1" s="222" t="s">
        <v>309</v>
      </c>
      <c r="D1" s="222"/>
    </row>
    <row r="2" spans="1:4" ht="49.5" customHeight="1" x14ac:dyDescent="0.2">
      <c r="A2" s="214" t="s">
        <v>256</v>
      </c>
      <c r="B2" s="214"/>
      <c r="C2" s="214"/>
      <c r="D2" s="214"/>
    </row>
    <row r="3" spans="1:4" ht="15" customHeight="1" x14ac:dyDescent="0.2">
      <c r="A3" s="11"/>
      <c r="B3" s="11"/>
      <c r="C3" s="11"/>
      <c r="D3" s="105" t="s">
        <v>0</v>
      </c>
    </row>
    <row r="4" spans="1:4" s="1" customFormat="1" ht="52.5" customHeight="1" x14ac:dyDescent="0.2">
      <c r="A4" s="63" t="s">
        <v>50</v>
      </c>
      <c r="B4" s="63" t="s">
        <v>52</v>
      </c>
      <c r="C4" s="63" t="s">
        <v>51</v>
      </c>
      <c r="D4" s="63" t="s">
        <v>2</v>
      </c>
    </row>
    <row r="5" spans="1:4" ht="15.75" x14ac:dyDescent="0.25">
      <c r="A5" s="63"/>
      <c r="B5" s="122" t="s">
        <v>248</v>
      </c>
      <c r="C5" s="123"/>
      <c r="D5" s="44"/>
    </row>
    <row r="6" spans="1:4" ht="78.75" x14ac:dyDescent="0.2">
      <c r="A6" s="63">
        <v>1</v>
      </c>
      <c r="B6" s="124" t="s">
        <v>255</v>
      </c>
      <c r="C6" s="124" t="s">
        <v>245</v>
      </c>
      <c r="D6" s="44">
        <f>'№ 7'!F7+'№ 7'!F15+'№ 7'!F35+'№ 7'!F177+'№ 7'!F157</f>
        <v>22238</v>
      </c>
    </row>
    <row r="7" spans="1:4" ht="78.75" x14ac:dyDescent="0.2">
      <c r="A7" s="63">
        <v>2</v>
      </c>
      <c r="B7" s="125" t="s">
        <v>249</v>
      </c>
      <c r="C7" s="124" t="s">
        <v>245</v>
      </c>
      <c r="D7" s="44">
        <f>'№ 7'!F42+'№ 7'!F138+'№ 9'!G121</f>
        <v>13388.8</v>
      </c>
    </row>
    <row r="8" spans="1:4" ht="78.75" x14ac:dyDescent="0.2">
      <c r="A8" s="63">
        <v>3</v>
      </c>
      <c r="B8" s="124" t="s">
        <v>250</v>
      </c>
      <c r="C8" s="124" t="s">
        <v>245</v>
      </c>
      <c r="D8" s="44">
        <f>'№ 7'!F68</f>
        <v>2330.6</v>
      </c>
    </row>
    <row r="9" spans="1:4" ht="78.75" x14ac:dyDescent="0.2">
      <c r="A9" s="63">
        <v>4</v>
      </c>
      <c r="B9" s="124" t="s">
        <v>251</v>
      </c>
      <c r="C9" s="124" t="s">
        <v>245</v>
      </c>
      <c r="D9" s="44">
        <f>'№ 7'!F79+'№ 7'!F101</f>
        <v>3539</v>
      </c>
    </row>
    <row r="10" spans="1:4" ht="78.75" x14ac:dyDescent="0.2">
      <c r="A10" s="63">
        <v>5</v>
      </c>
      <c r="B10" s="124" t="s">
        <v>252</v>
      </c>
      <c r="C10" s="124" t="s">
        <v>245</v>
      </c>
      <c r="D10" s="44">
        <f>'№ 7'!F118</f>
        <v>11198</v>
      </c>
    </row>
    <row r="11" spans="1:4" ht="78.75" x14ac:dyDescent="0.2">
      <c r="A11" s="63">
        <v>6</v>
      </c>
      <c r="B11" s="124" t="s">
        <v>253</v>
      </c>
      <c r="C11" s="124" t="s">
        <v>245</v>
      </c>
      <c r="D11" s="44">
        <f>'№ 7'!F143</f>
        <v>25438.6</v>
      </c>
    </row>
    <row r="12" spans="1:4" ht="78.75" x14ac:dyDescent="0.2">
      <c r="A12" s="63">
        <v>7</v>
      </c>
      <c r="B12" s="124" t="s">
        <v>254</v>
      </c>
      <c r="C12" s="124" t="s">
        <v>245</v>
      </c>
      <c r="D12" s="44">
        <f>'№ 7'!F163+'№ 9'!G106</f>
        <v>709</v>
      </c>
    </row>
    <row r="13" spans="1:4" ht="79.5" customHeight="1" x14ac:dyDescent="0.2">
      <c r="A13" s="63">
        <v>8</v>
      </c>
      <c r="B13" s="124" t="s">
        <v>221</v>
      </c>
      <c r="C13" s="124" t="s">
        <v>245</v>
      </c>
      <c r="D13" s="44">
        <f>'№ 7'!F151</f>
        <v>12600</v>
      </c>
    </row>
    <row r="14" spans="1:4" s="10" customFormat="1" ht="16.5" customHeight="1" x14ac:dyDescent="0.25">
      <c r="A14" s="204" t="s">
        <v>53</v>
      </c>
      <c r="B14" s="204"/>
      <c r="C14" s="204"/>
      <c r="D14" s="37">
        <f>SUM(D6:D13)</f>
        <v>91442</v>
      </c>
    </row>
  </sheetData>
  <mergeCells count="3">
    <mergeCell ref="C1:D1"/>
    <mergeCell ref="A14:C14"/>
    <mergeCell ref="A2:D2"/>
  </mergeCells>
  <pageMargins left="0.44" right="0.33" top="0.51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E13"/>
  <sheetViews>
    <sheetView workbookViewId="0">
      <selection activeCell="D7" sqref="D7"/>
    </sheetView>
  </sheetViews>
  <sheetFormatPr defaultRowHeight="15" x14ac:dyDescent="0.2"/>
  <cols>
    <col min="1" max="1" width="12" style="9" customWidth="1"/>
    <col min="2" max="2" width="56.28515625" style="9" customWidth="1"/>
    <col min="3" max="3" width="19.7109375" style="9" customWidth="1"/>
    <col min="4" max="5" width="11.7109375" style="9" customWidth="1"/>
    <col min="6" max="16384" width="9.140625" style="9"/>
  </cols>
  <sheetData>
    <row r="1" spans="1:5" ht="90" customHeight="1" x14ac:dyDescent="0.2">
      <c r="C1" s="223" t="s">
        <v>303</v>
      </c>
      <c r="D1" s="223"/>
      <c r="E1" s="223"/>
    </row>
    <row r="2" spans="1:5" ht="56.25" customHeight="1" x14ac:dyDescent="0.2">
      <c r="A2" s="209" t="s">
        <v>257</v>
      </c>
      <c r="B2" s="209"/>
      <c r="C2" s="209"/>
      <c r="D2" s="209"/>
      <c r="E2" s="209"/>
    </row>
    <row r="3" spans="1:5" ht="15" customHeight="1" x14ac:dyDescent="0.2">
      <c r="A3" s="116"/>
      <c r="B3" s="116"/>
      <c r="C3" s="116"/>
      <c r="D3" s="105"/>
      <c r="E3" s="105" t="s">
        <v>0</v>
      </c>
    </row>
    <row r="4" spans="1:5" s="1" customFormat="1" ht="18" customHeight="1" x14ac:dyDescent="0.2">
      <c r="A4" s="224" t="s">
        <v>50</v>
      </c>
      <c r="B4" s="224" t="s">
        <v>52</v>
      </c>
      <c r="C4" s="224" t="s">
        <v>51</v>
      </c>
      <c r="D4" s="205" t="s">
        <v>43</v>
      </c>
      <c r="E4" s="205"/>
    </row>
    <row r="5" spans="1:5" s="1" customFormat="1" ht="18" customHeight="1" x14ac:dyDescent="0.2">
      <c r="A5" s="224"/>
      <c r="B5" s="224"/>
      <c r="C5" s="224"/>
      <c r="D5" s="72" t="s">
        <v>44</v>
      </c>
      <c r="E5" s="72" t="s">
        <v>45</v>
      </c>
    </row>
    <row r="6" spans="1:5" ht="78.75" x14ac:dyDescent="0.2">
      <c r="A6" s="63">
        <v>1</v>
      </c>
      <c r="B6" s="124" t="s">
        <v>255</v>
      </c>
      <c r="C6" s="124" t="s">
        <v>245</v>
      </c>
      <c r="D6" s="44">
        <f>№8!F8+№8!F13+№8!F35+№8!F123</f>
        <v>19571.5</v>
      </c>
      <c r="E6" s="44">
        <f>№8!G8+№8!G13+№8!G35+№8!G123</f>
        <v>20283.900000000001</v>
      </c>
    </row>
    <row r="7" spans="1:5" ht="78.75" x14ac:dyDescent="0.2">
      <c r="A7" s="63">
        <v>2</v>
      </c>
      <c r="B7" s="125" t="s">
        <v>249</v>
      </c>
      <c r="C7" s="124" t="s">
        <v>245</v>
      </c>
      <c r="D7" s="44">
        <f>№8!F42+№8!F95</f>
        <v>961</v>
      </c>
      <c r="E7" s="44">
        <f>№8!G42+№8!G95</f>
        <v>983</v>
      </c>
    </row>
    <row r="8" spans="1:5" ht="78.75" x14ac:dyDescent="0.2">
      <c r="A8" s="63">
        <v>3</v>
      </c>
      <c r="B8" s="124" t="s">
        <v>250</v>
      </c>
      <c r="C8" s="124" t="s">
        <v>245</v>
      </c>
      <c r="D8" s="44">
        <f>№8!F48</f>
        <v>2486</v>
      </c>
      <c r="E8" s="44">
        <f>№8!G48</f>
        <v>2679</v>
      </c>
    </row>
    <row r="9" spans="1:5" ht="78.75" x14ac:dyDescent="0.2">
      <c r="A9" s="63">
        <v>4</v>
      </c>
      <c r="B9" s="124" t="s">
        <v>251</v>
      </c>
      <c r="C9" s="124" t="s">
        <v>245</v>
      </c>
      <c r="D9" s="44">
        <f>№8!F59+№8!F77</f>
        <v>3624</v>
      </c>
      <c r="E9" s="44">
        <f>№8!G59+№8!G77</f>
        <v>3719</v>
      </c>
    </row>
    <row r="10" spans="1:5" ht="78.75" x14ac:dyDescent="0.2">
      <c r="A10" s="63">
        <v>5</v>
      </c>
      <c r="B10" s="124" t="s">
        <v>252</v>
      </c>
      <c r="C10" s="124" t="s">
        <v>245</v>
      </c>
      <c r="D10" s="44">
        <f>№8!F84</f>
        <v>5451</v>
      </c>
      <c r="E10" s="44">
        <f>№8!G84</f>
        <v>5451</v>
      </c>
    </row>
    <row r="11" spans="1:5" ht="78.75" x14ac:dyDescent="0.2">
      <c r="A11" s="63">
        <v>6</v>
      </c>
      <c r="B11" s="124" t="s">
        <v>253</v>
      </c>
      <c r="C11" s="124" t="s">
        <v>245</v>
      </c>
      <c r="D11" s="44">
        <f>№8!F100</f>
        <v>21189</v>
      </c>
      <c r="E11" s="44">
        <f>№8!G100</f>
        <v>21189</v>
      </c>
    </row>
    <row r="12" spans="1:5" ht="78.75" x14ac:dyDescent="0.2">
      <c r="A12" s="63">
        <v>7</v>
      </c>
      <c r="B12" s="124" t="s">
        <v>254</v>
      </c>
      <c r="C12" s="124" t="s">
        <v>245</v>
      </c>
      <c r="D12" s="44">
        <f>№8!F110</f>
        <v>170</v>
      </c>
      <c r="E12" s="44">
        <f>№8!G110</f>
        <v>170</v>
      </c>
    </row>
    <row r="13" spans="1:5" s="10" customFormat="1" ht="16.5" customHeight="1" x14ac:dyDescent="0.25">
      <c r="A13" s="204" t="s">
        <v>53</v>
      </c>
      <c r="B13" s="204"/>
      <c r="C13" s="204"/>
      <c r="D13" s="37">
        <f>D12+D11+D10+D9+D8+D7+D6</f>
        <v>53452.5</v>
      </c>
      <c r="E13" s="37">
        <f>E12+E11+E10+E9+E8+E7+E6</f>
        <v>54474.9</v>
      </c>
    </row>
  </sheetData>
  <mergeCells count="7">
    <mergeCell ref="C1:E1"/>
    <mergeCell ref="A2:E2"/>
    <mergeCell ref="A13:C13"/>
    <mergeCell ref="C4:C5"/>
    <mergeCell ref="B4:B5"/>
    <mergeCell ref="A4:A5"/>
    <mergeCell ref="D4:E4"/>
  </mergeCells>
  <pageMargins left="0.37" right="0.3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H7"/>
  <sheetViews>
    <sheetView tabSelected="1" workbookViewId="0">
      <selection activeCell="K6" sqref="K6"/>
    </sheetView>
  </sheetViews>
  <sheetFormatPr defaultRowHeight="15" x14ac:dyDescent="0.25"/>
  <cols>
    <col min="1" max="1" width="9" style="4" customWidth="1"/>
    <col min="2" max="2" width="12" style="4" customWidth="1"/>
    <col min="3" max="3" width="16.28515625" style="4" customWidth="1"/>
    <col min="4" max="4" width="8.28515625" style="4" customWidth="1"/>
    <col min="5" max="5" width="31.28515625" style="4" customWidth="1"/>
    <col min="6" max="8" width="11.7109375" style="4" customWidth="1"/>
    <col min="9" max="16384" width="9.140625" style="4"/>
  </cols>
  <sheetData>
    <row r="1" spans="1:8" ht="65.25" customHeight="1" x14ac:dyDescent="0.2">
      <c r="E1" s="229" t="s">
        <v>304</v>
      </c>
      <c r="F1" s="229"/>
      <c r="G1" s="229"/>
      <c r="H1" s="229"/>
    </row>
    <row r="2" spans="1:8" ht="79.5" customHeight="1" x14ac:dyDescent="0.25">
      <c r="A2" s="228" t="s">
        <v>261</v>
      </c>
      <c r="B2" s="228"/>
      <c r="C2" s="228"/>
      <c r="D2" s="228"/>
      <c r="E2" s="228"/>
      <c r="F2" s="228"/>
      <c r="G2" s="228"/>
      <c r="H2" s="228"/>
    </row>
    <row r="3" spans="1:8" x14ac:dyDescent="0.25">
      <c r="A3" s="7"/>
      <c r="B3" s="7"/>
      <c r="C3" s="7"/>
      <c r="D3" s="7"/>
      <c r="E3" s="7"/>
      <c r="F3" s="7"/>
      <c r="G3" s="7"/>
      <c r="H3" s="8" t="s">
        <v>0</v>
      </c>
    </row>
    <row r="4" spans="1:8" s="5" customFormat="1" ht="33.75" customHeight="1" x14ac:dyDescent="0.25">
      <c r="A4" s="230" t="s">
        <v>33</v>
      </c>
      <c r="B4" s="230" t="s">
        <v>34</v>
      </c>
      <c r="C4" s="230" t="s">
        <v>46</v>
      </c>
      <c r="D4" s="230" t="s">
        <v>47</v>
      </c>
      <c r="E4" s="230" t="s">
        <v>48</v>
      </c>
      <c r="F4" s="230" t="s">
        <v>49</v>
      </c>
      <c r="G4" s="230" t="s">
        <v>43</v>
      </c>
      <c r="H4" s="230"/>
    </row>
    <row r="5" spans="1:8" s="5" customFormat="1" ht="18" customHeight="1" x14ac:dyDescent="0.25">
      <c r="A5" s="230"/>
      <c r="B5" s="230"/>
      <c r="C5" s="230"/>
      <c r="D5" s="230"/>
      <c r="E5" s="230"/>
      <c r="F5" s="230"/>
      <c r="G5" s="94" t="s">
        <v>44</v>
      </c>
      <c r="H5" s="94" t="s">
        <v>45</v>
      </c>
    </row>
    <row r="6" spans="1:8" ht="89.25" customHeight="1" x14ac:dyDescent="0.25">
      <c r="A6" s="58">
        <v>10</v>
      </c>
      <c r="B6" s="58" t="s">
        <v>31</v>
      </c>
      <c r="C6" s="41" t="s">
        <v>233</v>
      </c>
      <c r="D6" s="41">
        <v>310</v>
      </c>
      <c r="E6" s="41" t="s">
        <v>232</v>
      </c>
      <c r="F6" s="140">
        <f>№5!D29</f>
        <v>191</v>
      </c>
      <c r="G6" s="140">
        <f>'№ 6'!D28</f>
        <v>285</v>
      </c>
      <c r="H6" s="140">
        <f>'№ 6'!E28</f>
        <v>285</v>
      </c>
    </row>
    <row r="7" spans="1:8" s="6" customFormat="1" ht="15.75" x14ac:dyDescent="0.25">
      <c r="A7" s="225" t="s">
        <v>30</v>
      </c>
      <c r="B7" s="226"/>
      <c r="C7" s="226"/>
      <c r="D7" s="226"/>
      <c r="E7" s="227"/>
      <c r="F7" s="141">
        <f>F6</f>
        <v>191</v>
      </c>
      <c r="G7" s="141">
        <f t="shared" ref="G7:H7" si="0">G6</f>
        <v>285</v>
      </c>
      <c r="H7" s="141">
        <f t="shared" si="0"/>
        <v>285</v>
      </c>
    </row>
  </sheetData>
  <mergeCells count="10">
    <mergeCell ref="A7:E7"/>
    <mergeCell ref="A2:H2"/>
    <mergeCell ref="E1:H1"/>
    <mergeCell ref="A4:A5"/>
    <mergeCell ref="B4:B5"/>
    <mergeCell ref="C4:C5"/>
    <mergeCell ref="D4:D5"/>
    <mergeCell ref="E4:E5"/>
    <mergeCell ref="F4:F5"/>
    <mergeCell ref="G4:H4"/>
  </mergeCells>
  <pageMargins left="0.35" right="0.38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D29"/>
  <sheetViews>
    <sheetView workbookViewId="0">
      <selection activeCell="A11" sqref="A11"/>
    </sheetView>
  </sheetViews>
  <sheetFormatPr defaultRowHeight="15" x14ac:dyDescent="0.2"/>
  <cols>
    <col min="1" max="1" width="71.7109375" style="9" customWidth="1"/>
    <col min="2" max="2" width="34.85546875" style="9" customWidth="1"/>
    <col min="3" max="4" width="15.7109375" style="9" customWidth="1"/>
    <col min="5" max="16384" width="9.140625" style="9"/>
  </cols>
  <sheetData>
    <row r="1" spans="1:4" ht="60.75" customHeight="1" x14ac:dyDescent="0.2">
      <c r="B1" s="196" t="s">
        <v>297</v>
      </c>
      <c r="C1" s="196"/>
      <c r="D1" s="196"/>
    </row>
    <row r="2" spans="1:4" ht="53.25" customHeight="1" x14ac:dyDescent="0.2">
      <c r="A2" s="195" t="s">
        <v>121</v>
      </c>
      <c r="B2" s="195"/>
      <c r="C2" s="195"/>
    </row>
    <row r="3" spans="1:4" s="1" customFormat="1" ht="14.25" x14ac:dyDescent="0.2">
      <c r="D3" s="1" t="s">
        <v>89</v>
      </c>
    </row>
    <row r="4" spans="1:4" s="31" customFormat="1" ht="15.75" x14ac:dyDescent="0.25">
      <c r="A4" s="199" t="s">
        <v>90</v>
      </c>
      <c r="B4" s="199" t="s">
        <v>59</v>
      </c>
      <c r="C4" s="201" t="s">
        <v>43</v>
      </c>
      <c r="D4" s="202"/>
    </row>
    <row r="5" spans="1:4" s="31" customFormat="1" ht="15.75" x14ac:dyDescent="0.25">
      <c r="A5" s="200"/>
      <c r="B5" s="200"/>
      <c r="C5" s="72" t="s">
        <v>44</v>
      </c>
      <c r="D5" s="72" t="s">
        <v>45</v>
      </c>
    </row>
    <row r="6" spans="1:4" ht="15.75" x14ac:dyDescent="0.2">
      <c r="A6" s="73" t="s">
        <v>97</v>
      </c>
      <c r="B6" s="74" t="s">
        <v>99</v>
      </c>
      <c r="C6" s="79">
        <f>C7+C9+C12+C15+C18+C20</f>
        <v>44532.5</v>
      </c>
      <c r="D6" s="79">
        <f>D7+D9+D12+D15+D18+D20</f>
        <v>45971.9</v>
      </c>
    </row>
    <row r="7" spans="1:4" ht="15.75" x14ac:dyDescent="0.2">
      <c r="A7" s="76" t="s">
        <v>98</v>
      </c>
      <c r="B7" s="77" t="s">
        <v>100</v>
      </c>
      <c r="C7" s="80">
        <f>C8</f>
        <v>15458.5</v>
      </c>
      <c r="D7" s="80">
        <f>D8</f>
        <v>16432.2</v>
      </c>
    </row>
    <row r="8" spans="1:4" ht="15.75" x14ac:dyDescent="0.2">
      <c r="A8" s="66" t="s">
        <v>60</v>
      </c>
      <c r="B8" s="63" t="s">
        <v>101</v>
      </c>
      <c r="C8" s="81">
        <v>15458.5</v>
      </c>
      <c r="D8" s="81">
        <v>16432.2</v>
      </c>
    </row>
    <row r="9" spans="1:4" ht="15.75" x14ac:dyDescent="0.2">
      <c r="A9" s="76" t="s">
        <v>103</v>
      </c>
      <c r="B9" s="77" t="s">
        <v>61</v>
      </c>
      <c r="C9" s="80">
        <f>C10+C11</f>
        <v>22652</v>
      </c>
      <c r="D9" s="80">
        <f>D10+D11</f>
        <v>22896.7</v>
      </c>
    </row>
    <row r="10" spans="1:4" ht="15.75" x14ac:dyDescent="0.25">
      <c r="A10" s="68" t="s">
        <v>63</v>
      </c>
      <c r="B10" s="63" t="s">
        <v>62</v>
      </c>
      <c r="C10" s="81">
        <v>4891</v>
      </c>
      <c r="D10" s="81">
        <v>5136</v>
      </c>
    </row>
    <row r="11" spans="1:4" ht="15.75" x14ac:dyDescent="0.25">
      <c r="A11" s="68" t="s">
        <v>65</v>
      </c>
      <c r="B11" s="63" t="s">
        <v>64</v>
      </c>
      <c r="C11" s="81">
        <v>17761</v>
      </c>
      <c r="D11" s="81">
        <v>17760.7</v>
      </c>
    </row>
    <row r="12" spans="1:4" ht="31.5" x14ac:dyDescent="0.2">
      <c r="A12" s="76" t="s">
        <v>105</v>
      </c>
      <c r="B12" s="77" t="s">
        <v>104</v>
      </c>
      <c r="C12" s="80">
        <f>C13+C14</f>
        <v>5714</v>
      </c>
      <c r="D12" s="80">
        <f>D13+D14</f>
        <v>5913</v>
      </c>
    </row>
    <row r="13" spans="1:4" ht="78.75" x14ac:dyDescent="0.2">
      <c r="A13" s="66" t="s">
        <v>66</v>
      </c>
      <c r="B13" s="63" t="s">
        <v>106</v>
      </c>
      <c r="C13" s="81">
        <v>5359</v>
      </c>
      <c r="D13" s="81">
        <v>5565</v>
      </c>
    </row>
    <row r="14" spans="1:4" ht="78.75" x14ac:dyDescent="0.2">
      <c r="A14" s="66" t="s">
        <v>68</v>
      </c>
      <c r="B14" s="63" t="s">
        <v>67</v>
      </c>
      <c r="C14" s="81">
        <v>355</v>
      </c>
      <c r="D14" s="81">
        <v>348</v>
      </c>
    </row>
    <row r="15" spans="1:4" ht="31.5" x14ac:dyDescent="0.2">
      <c r="A15" s="66" t="s">
        <v>107</v>
      </c>
      <c r="B15" s="63" t="s">
        <v>69</v>
      </c>
      <c r="C15" s="81">
        <f>C16+C17</f>
        <v>548</v>
      </c>
      <c r="D15" s="81">
        <f>D16+D17</f>
        <v>570</v>
      </c>
    </row>
    <row r="16" spans="1:4" ht="15.75" x14ac:dyDescent="0.2">
      <c r="A16" s="66" t="s">
        <v>71</v>
      </c>
      <c r="B16" s="63" t="s">
        <v>70</v>
      </c>
      <c r="C16" s="81">
        <v>10</v>
      </c>
      <c r="D16" s="81">
        <v>10</v>
      </c>
    </row>
    <row r="17" spans="1:4" ht="15.75" x14ac:dyDescent="0.2">
      <c r="A17" s="66" t="s">
        <v>73</v>
      </c>
      <c r="B17" s="63" t="s">
        <v>72</v>
      </c>
      <c r="C17" s="81">
        <v>538</v>
      </c>
      <c r="D17" s="81">
        <v>560</v>
      </c>
    </row>
    <row r="18" spans="1:4" ht="15.75" x14ac:dyDescent="0.2">
      <c r="A18" s="76" t="s">
        <v>108</v>
      </c>
      <c r="B18" s="77" t="s">
        <v>95</v>
      </c>
      <c r="C18" s="80">
        <f>C19</f>
        <v>95</v>
      </c>
      <c r="D18" s="80">
        <f>D19</f>
        <v>95</v>
      </c>
    </row>
    <row r="19" spans="1:4" ht="78.75" x14ac:dyDescent="0.2">
      <c r="A19" s="66" t="s">
        <v>94</v>
      </c>
      <c r="B19" s="63" t="s">
        <v>96</v>
      </c>
      <c r="C19" s="81">
        <v>95</v>
      </c>
      <c r="D19" s="81">
        <v>95</v>
      </c>
    </row>
    <row r="20" spans="1:4" ht="15.75" x14ac:dyDescent="0.2">
      <c r="A20" s="76" t="s">
        <v>110</v>
      </c>
      <c r="B20" s="77" t="s">
        <v>109</v>
      </c>
      <c r="C20" s="80">
        <v>65</v>
      </c>
      <c r="D20" s="80">
        <v>65</v>
      </c>
    </row>
    <row r="21" spans="1:4" ht="15.75" x14ac:dyDescent="0.2">
      <c r="A21" s="73" t="s">
        <v>112</v>
      </c>
      <c r="B21" s="74" t="s">
        <v>111</v>
      </c>
      <c r="C21" s="79">
        <f>C22</f>
        <v>17368</v>
      </c>
      <c r="D21" s="79">
        <f>D22</f>
        <v>16996</v>
      </c>
    </row>
    <row r="22" spans="1:4" ht="31.5" x14ac:dyDescent="0.2">
      <c r="A22" s="66" t="s">
        <v>113</v>
      </c>
      <c r="B22" s="63" t="s">
        <v>74</v>
      </c>
      <c r="C22" s="81">
        <f>C23+C24+C25</f>
        <v>17368</v>
      </c>
      <c r="D22" s="81">
        <f>D23+D24+D25</f>
        <v>16996</v>
      </c>
    </row>
    <row r="23" spans="1:4" s="33" customFormat="1" ht="15.75" x14ac:dyDescent="0.2">
      <c r="A23" s="69" t="s">
        <v>115</v>
      </c>
      <c r="B23" s="70" t="s">
        <v>114</v>
      </c>
      <c r="C23" s="82">
        <v>437</v>
      </c>
      <c r="D23" s="82">
        <v>437</v>
      </c>
    </row>
    <row r="24" spans="1:4" s="33" customFormat="1" ht="15.75" x14ac:dyDescent="0.2">
      <c r="A24" s="69" t="s">
        <v>117</v>
      </c>
      <c r="B24" s="70" t="s">
        <v>116</v>
      </c>
      <c r="C24" s="82">
        <v>1712</v>
      </c>
      <c r="D24" s="82">
        <v>1934</v>
      </c>
    </row>
    <row r="25" spans="1:4" ht="15.75" x14ac:dyDescent="0.2">
      <c r="A25" s="66" t="s">
        <v>75</v>
      </c>
      <c r="B25" s="63" t="s">
        <v>118</v>
      </c>
      <c r="C25" s="81">
        <v>15219</v>
      </c>
      <c r="D25" s="81">
        <v>14625</v>
      </c>
    </row>
    <row r="26" spans="1:4" ht="15.75" customHeight="1" x14ac:dyDescent="0.2">
      <c r="A26" s="197" t="s">
        <v>119</v>
      </c>
      <c r="B26" s="198"/>
      <c r="C26" s="81">
        <f>C21+C6</f>
        <v>61900.5</v>
      </c>
      <c r="D26" s="81">
        <f>D21+D6</f>
        <v>62967.9</v>
      </c>
    </row>
    <row r="29" spans="1:4" x14ac:dyDescent="0.2">
      <c r="B29" s="32"/>
    </row>
  </sheetData>
  <mergeCells count="6">
    <mergeCell ref="B1:D1"/>
    <mergeCell ref="A2:C2"/>
    <mergeCell ref="A26:B26"/>
    <mergeCell ref="A4:A5"/>
    <mergeCell ref="B4:B5"/>
    <mergeCell ref="C4:D4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11"/>
  <sheetViews>
    <sheetView workbookViewId="0">
      <selection activeCell="C1" sqref="C1:E1"/>
    </sheetView>
  </sheetViews>
  <sheetFormatPr defaultRowHeight="15" x14ac:dyDescent="0.2"/>
  <cols>
    <col min="1" max="1" width="5.85546875" style="9" customWidth="1"/>
    <col min="2" max="2" width="69" style="9" customWidth="1"/>
    <col min="3" max="5" width="13.7109375" style="9" customWidth="1"/>
    <col min="6" max="16384" width="9.140625" style="9"/>
  </cols>
  <sheetData>
    <row r="1" spans="1:8" s="1" customFormat="1" ht="90" customHeight="1" x14ac:dyDescent="0.25">
      <c r="A1" s="24"/>
      <c r="C1" s="196" t="s">
        <v>298</v>
      </c>
      <c r="D1" s="196"/>
      <c r="E1" s="196"/>
    </row>
    <row r="2" spans="1:8" ht="113.25" customHeight="1" x14ac:dyDescent="0.3">
      <c r="A2" s="203" t="s">
        <v>122</v>
      </c>
      <c r="B2" s="203"/>
      <c r="C2" s="203"/>
      <c r="D2" s="203"/>
      <c r="E2" s="203"/>
    </row>
    <row r="3" spans="1:8" ht="15" customHeight="1" x14ac:dyDescent="0.2">
      <c r="B3" s="22"/>
      <c r="C3" s="22"/>
      <c r="D3" s="22"/>
      <c r="E3" s="23" t="s">
        <v>0</v>
      </c>
    </row>
    <row r="4" spans="1:8" s="21" customFormat="1" ht="36.75" customHeight="1" x14ac:dyDescent="0.25">
      <c r="A4" s="205" t="s">
        <v>58</v>
      </c>
      <c r="B4" s="205" t="s">
        <v>83</v>
      </c>
      <c r="C4" s="205" t="s">
        <v>49</v>
      </c>
      <c r="D4" s="205" t="s">
        <v>43</v>
      </c>
      <c r="E4" s="205"/>
    </row>
    <row r="5" spans="1:8" s="21" customFormat="1" ht="15.75" x14ac:dyDescent="0.25">
      <c r="A5" s="205"/>
      <c r="B5" s="205"/>
      <c r="C5" s="205"/>
      <c r="D5" s="72" t="s">
        <v>44</v>
      </c>
      <c r="E5" s="72" t="s">
        <v>45</v>
      </c>
    </row>
    <row r="6" spans="1:8" ht="31.5" customHeight="1" x14ac:dyDescent="0.25">
      <c r="A6" s="63">
        <v>1</v>
      </c>
      <c r="B6" s="83" t="s">
        <v>84</v>
      </c>
      <c r="C6" s="84">
        <v>21</v>
      </c>
      <c r="D6" s="84">
        <v>21</v>
      </c>
      <c r="E6" s="84">
        <v>21</v>
      </c>
    </row>
    <row r="7" spans="1:8" ht="60" customHeight="1" x14ac:dyDescent="0.25">
      <c r="A7" s="63">
        <v>2</v>
      </c>
      <c r="B7" s="83" t="s">
        <v>241</v>
      </c>
      <c r="C7" s="84">
        <v>539</v>
      </c>
      <c r="D7" s="84">
        <v>539</v>
      </c>
      <c r="E7" s="84">
        <v>539</v>
      </c>
    </row>
    <row r="8" spans="1:8" ht="33" customHeight="1" x14ac:dyDescent="0.25">
      <c r="A8" s="63">
        <v>3</v>
      </c>
      <c r="B8" s="83" t="s">
        <v>85</v>
      </c>
      <c r="C8" s="84">
        <v>170</v>
      </c>
      <c r="D8" s="84">
        <v>170</v>
      </c>
      <c r="E8" s="84">
        <v>170</v>
      </c>
    </row>
    <row r="9" spans="1:8" ht="34.5" customHeight="1" x14ac:dyDescent="0.25">
      <c r="A9" s="63">
        <v>4</v>
      </c>
      <c r="B9" s="83" t="s">
        <v>86</v>
      </c>
      <c r="C9" s="84">
        <v>2354</v>
      </c>
      <c r="D9" s="84">
        <v>2354</v>
      </c>
      <c r="E9" s="84">
        <v>2354</v>
      </c>
      <c r="H9" s="25"/>
    </row>
    <row r="10" spans="1:8" ht="63" customHeight="1" x14ac:dyDescent="0.25">
      <c r="A10" s="63">
        <v>5</v>
      </c>
      <c r="B10" s="83" t="s">
        <v>87</v>
      </c>
      <c r="C10" s="84">
        <v>3018</v>
      </c>
      <c r="D10" s="84">
        <v>3018</v>
      </c>
      <c r="E10" s="84">
        <v>3018</v>
      </c>
      <c r="H10" s="25"/>
    </row>
    <row r="11" spans="1:8" s="10" customFormat="1" ht="15.75" x14ac:dyDescent="0.25">
      <c r="A11" s="204" t="s">
        <v>88</v>
      </c>
      <c r="B11" s="204"/>
      <c r="C11" s="85">
        <f>C10+C9+C8+C7+C6</f>
        <v>6102</v>
      </c>
      <c r="D11" s="85">
        <f t="shared" ref="D11:E11" si="0">D10+D9+D8+D7+D6</f>
        <v>6102</v>
      </c>
      <c r="E11" s="85">
        <f t="shared" si="0"/>
        <v>6102</v>
      </c>
    </row>
  </sheetData>
  <mergeCells count="7">
    <mergeCell ref="A2:E2"/>
    <mergeCell ref="C1:E1"/>
    <mergeCell ref="A11:B11"/>
    <mergeCell ref="A4:A5"/>
    <mergeCell ref="B4:B5"/>
    <mergeCell ref="C4:C5"/>
    <mergeCell ref="D4:E4"/>
  </mergeCells>
  <pageMargins left="0.52" right="0.36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E13"/>
  <sheetViews>
    <sheetView workbookViewId="0">
      <selection activeCell="A8" sqref="A8"/>
    </sheetView>
  </sheetViews>
  <sheetFormatPr defaultRowHeight="15" x14ac:dyDescent="0.2"/>
  <cols>
    <col min="1" max="1" width="59.28515625" style="18" customWidth="1"/>
    <col min="2" max="2" width="37.5703125" style="19" customWidth="1"/>
    <col min="3" max="3" width="13.140625" style="20" customWidth="1"/>
    <col min="4" max="16384" width="9.140625" style="18"/>
  </cols>
  <sheetData>
    <row r="1" spans="1:5" s="30" customFormat="1" ht="75.75" customHeight="1" x14ac:dyDescent="0.2">
      <c r="B1" s="206" t="s">
        <v>305</v>
      </c>
      <c r="C1" s="206"/>
    </row>
    <row r="2" spans="1:5" ht="48.75" customHeight="1" x14ac:dyDescent="0.2">
      <c r="A2" s="195" t="s">
        <v>128</v>
      </c>
      <c r="B2" s="195"/>
      <c r="C2" s="195"/>
    </row>
    <row r="3" spans="1:5" x14ac:dyDescent="0.2">
      <c r="A3" s="2"/>
      <c r="B3" s="9"/>
      <c r="C3" s="1" t="s">
        <v>89</v>
      </c>
    </row>
    <row r="4" spans="1:5" s="29" customFormat="1" ht="15.75" x14ac:dyDescent="0.25">
      <c r="A4" s="63" t="s">
        <v>76</v>
      </c>
      <c r="B4" s="63" t="s">
        <v>59</v>
      </c>
      <c r="C4" s="63" t="s">
        <v>2</v>
      </c>
    </row>
    <row r="5" spans="1:5" s="26" customFormat="1" ht="50.25" customHeight="1" x14ac:dyDescent="0.25">
      <c r="A5" s="86" t="s">
        <v>77</v>
      </c>
      <c r="B5" s="74" t="s">
        <v>236</v>
      </c>
      <c r="C5" s="74">
        <f>C6</f>
        <v>11605.199999999983</v>
      </c>
    </row>
    <row r="6" spans="1:5" s="26" customFormat="1" ht="37.5" customHeight="1" x14ac:dyDescent="0.25">
      <c r="A6" s="86" t="s">
        <v>78</v>
      </c>
      <c r="B6" s="74" t="s">
        <v>123</v>
      </c>
      <c r="C6" s="74">
        <f>C7+C9</f>
        <v>11605.199999999983</v>
      </c>
    </row>
    <row r="7" spans="1:5" s="26" customFormat="1" ht="31.5" customHeight="1" x14ac:dyDescent="0.25">
      <c r="A7" s="87" t="s">
        <v>79</v>
      </c>
      <c r="B7" s="74" t="s">
        <v>124</v>
      </c>
      <c r="C7" s="74">
        <f>C8</f>
        <v>-79704.100000000006</v>
      </c>
    </row>
    <row r="8" spans="1:5" s="26" customFormat="1" ht="39" customHeight="1" x14ac:dyDescent="0.25">
      <c r="A8" s="88" t="s">
        <v>80</v>
      </c>
      <c r="B8" s="63" t="s">
        <v>125</v>
      </c>
      <c r="C8" s="63">
        <f>-'№ 1'!C27</f>
        <v>-79704.100000000006</v>
      </c>
      <c r="E8" s="27"/>
    </row>
    <row r="9" spans="1:5" ht="30.75" customHeight="1" x14ac:dyDescent="0.25">
      <c r="A9" s="86" t="s">
        <v>81</v>
      </c>
      <c r="B9" s="74" t="s">
        <v>126</v>
      </c>
      <c r="C9" s="74">
        <f>C10</f>
        <v>91309.299999999988</v>
      </c>
    </row>
    <row r="10" spans="1:5" ht="36.75" customHeight="1" x14ac:dyDescent="0.25">
      <c r="A10" s="88" t="s">
        <v>82</v>
      </c>
      <c r="B10" s="63" t="s">
        <v>127</v>
      </c>
      <c r="C10" s="63">
        <f>№5!D33</f>
        <v>91309.299999999988</v>
      </c>
    </row>
    <row r="13" spans="1:5" x14ac:dyDescent="0.2">
      <c r="B13" s="28"/>
    </row>
  </sheetData>
  <mergeCells count="2">
    <mergeCell ref="A2:C2"/>
    <mergeCell ref="B1:C1"/>
  </mergeCells>
  <pageMargins left="0.49" right="0.37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F14"/>
  <sheetViews>
    <sheetView workbookViewId="0">
      <selection activeCell="A9" sqref="A9"/>
    </sheetView>
  </sheetViews>
  <sheetFormatPr defaultRowHeight="15" x14ac:dyDescent="0.2"/>
  <cols>
    <col min="1" max="1" width="56.42578125" style="18" customWidth="1"/>
    <col min="2" max="2" width="33.42578125" style="19" customWidth="1"/>
    <col min="3" max="3" width="13.7109375" style="19" customWidth="1"/>
    <col min="4" max="4" width="13.7109375" style="20" customWidth="1"/>
    <col min="5" max="16384" width="9.140625" style="18"/>
  </cols>
  <sheetData>
    <row r="1" spans="1:6" s="30" customFormat="1" ht="63.75" customHeight="1" x14ac:dyDescent="0.2">
      <c r="B1" s="206" t="s">
        <v>299</v>
      </c>
      <c r="C1" s="206"/>
      <c r="D1" s="206"/>
    </row>
    <row r="2" spans="1:6" ht="48.75" customHeight="1" x14ac:dyDescent="0.2">
      <c r="A2" s="195" t="s">
        <v>240</v>
      </c>
      <c r="B2" s="195"/>
      <c r="C2" s="195"/>
      <c r="D2" s="195"/>
    </row>
    <row r="3" spans="1:6" x14ac:dyDescent="0.2">
      <c r="A3" s="2"/>
      <c r="B3" s="9"/>
      <c r="C3" s="9"/>
      <c r="D3" s="1" t="s">
        <v>89</v>
      </c>
    </row>
    <row r="4" spans="1:6" s="29" customFormat="1" ht="15.75" x14ac:dyDescent="0.25">
      <c r="A4" s="207" t="s">
        <v>76</v>
      </c>
      <c r="B4" s="207" t="s">
        <v>59</v>
      </c>
      <c r="C4" s="201" t="s">
        <v>43</v>
      </c>
      <c r="D4" s="202"/>
    </row>
    <row r="5" spans="1:6" s="29" customFormat="1" ht="15.75" x14ac:dyDescent="0.25">
      <c r="A5" s="208"/>
      <c r="B5" s="208"/>
      <c r="C5" s="72" t="s">
        <v>44</v>
      </c>
      <c r="D5" s="72" t="s">
        <v>45</v>
      </c>
    </row>
    <row r="6" spans="1:6" s="26" customFormat="1" ht="33.75" customHeight="1" x14ac:dyDescent="0.25">
      <c r="A6" s="35" t="s">
        <v>77</v>
      </c>
      <c r="B6" s="35" t="s">
        <v>129</v>
      </c>
      <c r="C6" s="35">
        <f>C7</f>
        <v>0</v>
      </c>
      <c r="D6" s="35">
        <f>D7</f>
        <v>0</v>
      </c>
    </row>
    <row r="7" spans="1:6" s="26" customFormat="1" ht="39.75" customHeight="1" x14ac:dyDescent="0.25">
      <c r="A7" s="35" t="s">
        <v>78</v>
      </c>
      <c r="B7" s="35" t="s">
        <v>130</v>
      </c>
      <c r="C7" s="35">
        <f>C8+C10</f>
        <v>0</v>
      </c>
      <c r="D7" s="35">
        <f>D8+D10</f>
        <v>0</v>
      </c>
    </row>
    <row r="8" spans="1:6" s="26" customFormat="1" ht="31.5" customHeight="1" x14ac:dyDescent="0.25">
      <c r="A8" s="89" t="s">
        <v>79</v>
      </c>
      <c r="B8" s="35" t="s">
        <v>124</v>
      </c>
      <c r="C8" s="35">
        <f>C9</f>
        <v>-61900.5</v>
      </c>
      <c r="D8" s="35">
        <f>D9</f>
        <v>-62967.9</v>
      </c>
    </row>
    <row r="9" spans="1:6" s="26" customFormat="1" ht="39" customHeight="1" x14ac:dyDescent="0.25">
      <c r="A9" s="90" t="s">
        <v>80</v>
      </c>
      <c r="B9" s="90" t="s">
        <v>125</v>
      </c>
      <c r="C9" s="90">
        <f>-№2!C26</f>
        <v>-61900.5</v>
      </c>
      <c r="D9" s="90">
        <f>-№2!D26</f>
        <v>-62967.9</v>
      </c>
      <c r="F9" s="27"/>
    </row>
    <row r="10" spans="1:6" ht="30.75" customHeight="1" x14ac:dyDescent="0.2">
      <c r="A10" s="35" t="s">
        <v>81</v>
      </c>
      <c r="B10" s="35" t="s">
        <v>131</v>
      </c>
      <c r="C10" s="35">
        <f>C11</f>
        <v>61900.5</v>
      </c>
      <c r="D10" s="35">
        <f>D11</f>
        <v>62967.9</v>
      </c>
    </row>
    <row r="11" spans="1:6" ht="36.75" customHeight="1" x14ac:dyDescent="0.2">
      <c r="A11" s="90" t="s">
        <v>82</v>
      </c>
      <c r="B11" s="90" t="s">
        <v>127</v>
      </c>
      <c r="C11" s="90">
        <f>'№ 6'!D33</f>
        <v>61900.5</v>
      </c>
      <c r="D11" s="90">
        <f>'№ 6'!E33</f>
        <v>62967.9</v>
      </c>
    </row>
    <row r="14" spans="1:6" x14ac:dyDescent="0.2">
      <c r="B14" s="28"/>
      <c r="C14" s="28"/>
    </row>
  </sheetData>
  <mergeCells count="5">
    <mergeCell ref="B1:D1"/>
    <mergeCell ref="A2:D2"/>
    <mergeCell ref="A4:A5"/>
    <mergeCell ref="B4:B5"/>
    <mergeCell ref="C4:D4"/>
  </mergeCells>
  <pageMargins left="0.39370078740157483" right="0.35433070866141736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D33"/>
  <sheetViews>
    <sheetView workbookViewId="0">
      <selection activeCell="B1" sqref="B1:D1"/>
    </sheetView>
  </sheetViews>
  <sheetFormatPr defaultRowHeight="14.25" x14ac:dyDescent="0.2"/>
  <cols>
    <col min="1" max="1" width="73.85546875" style="1" customWidth="1"/>
    <col min="2" max="2" width="12.5703125" style="1" customWidth="1"/>
    <col min="3" max="3" width="12" style="1" customWidth="1"/>
    <col min="4" max="4" width="14.140625" style="1" customWidth="1"/>
    <col min="5" max="16384" width="9.140625" style="1"/>
  </cols>
  <sheetData>
    <row r="1" spans="1:4" ht="73.5" customHeight="1" x14ac:dyDescent="0.2">
      <c r="B1" s="210" t="s">
        <v>306</v>
      </c>
      <c r="C1" s="210"/>
      <c r="D1" s="210"/>
    </row>
    <row r="2" spans="1:4" ht="61.5" customHeight="1" x14ac:dyDescent="0.2">
      <c r="A2" s="209" t="s">
        <v>132</v>
      </c>
      <c r="B2" s="209"/>
      <c r="C2" s="209"/>
      <c r="D2" s="209"/>
    </row>
    <row r="3" spans="1:4" ht="15" x14ac:dyDescent="0.25">
      <c r="A3" s="91"/>
      <c r="B3" s="91"/>
      <c r="C3" s="91"/>
      <c r="D3" s="92" t="s">
        <v>0</v>
      </c>
    </row>
    <row r="4" spans="1:4" ht="15.75" x14ac:dyDescent="0.2">
      <c r="A4" s="72" t="s">
        <v>1</v>
      </c>
      <c r="B4" s="95" t="s">
        <v>33</v>
      </c>
      <c r="C4" s="72" t="s">
        <v>34</v>
      </c>
      <c r="D4" s="72" t="s">
        <v>2</v>
      </c>
    </row>
    <row r="5" spans="1:4" ht="21" customHeight="1" x14ac:dyDescent="0.25">
      <c r="A5" s="86" t="s">
        <v>3</v>
      </c>
      <c r="B5" s="93" t="s">
        <v>31</v>
      </c>
      <c r="C5" s="93" t="s">
        <v>32</v>
      </c>
      <c r="D5" s="37">
        <f>D6+D7+D8+D9+D10</f>
        <v>25971.3</v>
      </c>
    </row>
    <row r="6" spans="1:4" ht="33" customHeight="1" x14ac:dyDescent="0.25">
      <c r="A6" s="88" t="s">
        <v>4</v>
      </c>
      <c r="B6" s="94" t="s">
        <v>31</v>
      </c>
      <c r="C6" s="94" t="s">
        <v>35</v>
      </c>
      <c r="D6" s="44">
        <v>2523.4</v>
      </c>
    </row>
    <row r="7" spans="1:4" ht="48" customHeight="1" x14ac:dyDescent="0.25">
      <c r="A7" s="88" t="s">
        <v>5</v>
      </c>
      <c r="B7" s="94" t="s">
        <v>31</v>
      </c>
      <c r="C7" s="94" t="s">
        <v>37</v>
      </c>
      <c r="D7" s="44">
        <v>18415.099999999999</v>
      </c>
    </row>
    <row r="8" spans="1:4" ht="33" customHeight="1" x14ac:dyDescent="0.25">
      <c r="A8" s="88" t="s">
        <v>6</v>
      </c>
      <c r="B8" s="94" t="s">
        <v>31</v>
      </c>
      <c r="C8" s="94" t="s">
        <v>41</v>
      </c>
      <c r="D8" s="44">
        <v>21</v>
      </c>
    </row>
    <row r="9" spans="1:4" ht="21" customHeight="1" x14ac:dyDescent="0.25">
      <c r="A9" s="88" t="s">
        <v>8</v>
      </c>
      <c r="B9" s="94" t="s">
        <v>31</v>
      </c>
      <c r="C9" s="94">
        <v>11</v>
      </c>
      <c r="D9" s="44">
        <v>101</v>
      </c>
    </row>
    <row r="10" spans="1:4" ht="21" customHeight="1" x14ac:dyDescent="0.25">
      <c r="A10" s="88" t="s">
        <v>9</v>
      </c>
      <c r="B10" s="94" t="s">
        <v>31</v>
      </c>
      <c r="C10" s="94">
        <v>13</v>
      </c>
      <c r="D10" s="44">
        <v>4910.8</v>
      </c>
    </row>
    <row r="11" spans="1:4" ht="21" customHeight="1" x14ac:dyDescent="0.25">
      <c r="A11" s="86" t="s">
        <v>10</v>
      </c>
      <c r="B11" s="93" t="s">
        <v>35</v>
      </c>
      <c r="C11" s="93" t="s">
        <v>32</v>
      </c>
      <c r="D11" s="37">
        <f>D12</f>
        <v>2330.6</v>
      </c>
    </row>
    <row r="12" spans="1:4" ht="21" customHeight="1" x14ac:dyDescent="0.25">
      <c r="A12" s="88" t="s">
        <v>11</v>
      </c>
      <c r="B12" s="94" t="s">
        <v>35</v>
      </c>
      <c r="C12" s="94" t="s">
        <v>36</v>
      </c>
      <c r="D12" s="44">
        <v>2330.6</v>
      </c>
    </row>
    <row r="13" spans="1:4" ht="31.5" customHeight="1" x14ac:dyDescent="0.25">
      <c r="A13" s="86" t="s">
        <v>12</v>
      </c>
      <c r="B13" s="93" t="s">
        <v>36</v>
      </c>
      <c r="C13" s="93" t="s">
        <v>32</v>
      </c>
      <c r="D13" s="37">
        <f>D14+D15</f>
        <v>3539</v>
      </c>
    </row>
    <row r="14" spans="1:4" ht="34.5" customHeight="1" x14ac:dyDescent="0.25">
      <c r="A14" s="88" t="s">
        <v>13</v>
      </c>
      <c r="B14" s="94" t="s">
        <v>36</v>
      </c>
      <c r="C14" s="94">
        <v>10</v>
      </c>
      <c r="D14" s="44">
        <v>3000</v>
      </c>
    </row>
    <row r="15" spans="1:4" ht="34.5" customHeight="1" x14ac:dyDescent="0.25">
      <c r="A15" s="88" t="s">
        <v>14</v>
      </c>
      <c r="B15" s="94" t="s">
        <v>36</v>
      </c>
      <c r="C15" s="94">
        <v>14</v>
      </c>
      <c r="D15" s="44">
        <v>539</v>
      </c>
    </row>
    <row r="16" spans="1:4" ht="21" customHeight="1" x14ac:dyDescent="0.25">
      <c r="A16" s="86" t="s">
        <v>15</v>
      </c>
      <c r="B16" s="93" t="s">
        <v>37</v>
      </c>
      <c r="C16" s="93" t="s">
        <v>32</v>
      </c>
      <c r="D16" s="37">
        <f>D17+D18+D19</f>
        <v>15088.699999999999</v>
      </c>
    </row>
    <row r="17" spans="1:4" ht="21" customHeight="1" x14ac:dyDescent="0.25">
      <c r="A17" s="88" t="s">
        <v>16</v>
      </c>
      <c r="B17" s="94" t="s">
        <v>37</v>
      </c>
      <c r="C17" s="94" t="s">
        <v>31</v>
      </c>
      <c r="D17" s="44">
        <v>3838.4</v>
      </c>
    </row>
    <row r="18" spans="1:4" ht="21" customHeight="1" x14ac:dyDescent="0.25">
      <c r="A18" s="88" t="s">
        <v>17</v>
      </c>
      <c r="B18" s="94" t="s">
        <v>37</v>
      </c>
      <c r="C18" s="94" t="s">
        <v>42</v>
      </c>
      <c r="D18" s="44">
        <v>11198</v>
      </c>
    </row>
    <row r="19" spans="1:4" ht="21" customHeight="1" x14ac:dyDescent="0.25">
      <c r="A19" s="88" t="s">
        <v>270</v>
      </c>
      <c r="B19" s="170" t="s">
        <v>37</v>
      </c>
      <c r="C19" s="170" t="s">
        <v>269</v>
      </c>
      <c r="D19" s="44">
        <v>52.3</v>
      </c>
    </row>
    <row r="20" spans="1:4" ht="21" customHeight="1" x14ac:dyDescent="0.25">
      <c r="A20" s="86" t="s">
        <v>18</v>
      </c>
      <c r="B20" s="93" t="s">
        <v>38</v>
      </c>
      <c r="C20" s="93" t="s">
        <v>32</v>
      </c>
      <c r="D20" s="37">
        <f>D21+D22</f>
        <v>38461.699999999997</v>
      </c>
    </row>
    <row r="21" spans="1:4" ht="21" customHeight="1" x14ac:dyDescent="0.25">
      <c r="A21" s="88" t="s">
        <v>19</v>
      </c>
      <c r="B21" s="94" t="s">
        <v>38</v>
      </c>
      <c r="C21" s="94" t="s">
        <v>31</v>
      </c>
      <c r="D21" s="44">
        <v>423</v>
      </c>
    </row>
    <row r="22" spans="1:4" ht="21" customHeight="1" x14ac:dyDescent="0.25">
      <c r="A22" s="88" t="s">
        <v>20</v>
      </c>
      <c r="B22" s="94" t="s">
        <v>38</v>
      </c>
      <c r="C22" s="94" t="s">
        <v>36</v>
      </c>
      <c r="D22" s="44">
        <v>38038.699999999997</v>
      </c>
    </row>
    <row r="23" spans="1:4" ht="21" customHeight="1" x14ac:dyDescent="0.25">
      <c r="A23" s="86" t="s">
        <v>21</v>
      </c>
      <c r="B23" s="93" t="s">
        <v>39</v>
      </c>
      <c r="C23" s="93" t="s">
        <v>32</v>
      </c>
      <c r="D23" s="37">
        <f>D25+D24</f>
        <v>175</v>
      </c>
    </row>
    <row r="24" spans="1:4" ht="39.75" customHeight="1" x14ac:dyDescent="0.25">
      <c r="A24" s="88" t="s">
        <v>282</v>
      </c>
      <c r="B24" s="174" t="s">
        <v>39</v>
      </c>
      <c r="C24" s="174" t="s">
        <v>38</v>
      </c>
      <c r="D24" s="44">
        <v>5</v>
      </c>
    </row>
    <row r="25" spans="1:4" ht="21" customHeight="1" x14ac:dyDescent="0.25">
      <c r="A25" s="88" t="s">
        <v>22</v>
      </c>
      <c r="B25" s="94" t="s">
        <v>39</v>
      </c>
      <c r="C25" s="94" t="s">
        <v>39</v>
      </c>
      <c r="D25" s="44">
        <v>170</v>
      </c>
    </row>
    <row r="26" spans="1:4" ht="21" customHeight="1" x14ac:dyDescent="0.25">
      <c r="A26" s="86" t="s">
        <v>23</v>
      </c>
      <c r="B26" s="93" t="s">
        <v>40</v>
      </c>
      <c r="C26" s="93" t="s">
        <v>32</v>
      </c>
      <c r="D26" s="37">
        <f>D27</f>
        <v>2354</v>
      </c>
    </row>
    <row r="27" spans="1:4" ht="21" customHeight="1" x14ac:dyDescent="0.25">
      <c r="A27" s="88" t="s">
        <v>24</v>
      </c>
      <c r="B27" s="94" t="s">
        <v>40</v>
      </c>
      <c r="C27" s="94" t="s">
        <v>31</v>
      </c>
      <c r="D27" s="44">
        <v>2354</v>
      </c>
    </row>
    <row r="28" spans="1:4" ht="21" customHeight="1" x14ac:dyDescent="0.25">
      <c r="A28" s="86" t="s">
        <v>25</v>
      </c>
      <c r="B28" s="93">
        <v>10</v>
      </c>
      <c r="C28" s="93" t="s">
        <v>32</v>
      </c>
      <c r="D28" s="37">
        <f>D29+D30</f>
        <v>371</v>
      </c>
    </row>
    <row r="29" spans="1:4" ht="21" customHeight="1" x14ac:dyDescent="0.25">
      <c r="A29" s="88" t="s">
        <v>26</v>
      </c>
      <c r="B29" s="94">
        <v>10</v>
      </c>
      <c r="C29" s="94" t="s">
        <v>31</v>
      </c>
      <c r="D29" s="44">
        <v>191</v>
      </c>
    </row>
    <row r="30" spans="1:4" ht="21" customHeight="1" x14ac:dyDescent="0.25">
      <c r="A30" s="88" t="s">
        <v>27</v>
      </c>
      <c r="B30" s="94">
        <v>10</v>
      </c>
      <c r="C30" s="94" t="s">
        <v>36</v>
      </c>
      <c r="D30" s="44">
        <v>180</v>
      </c>
    </row>
    <row r="31" spans="1:4" ht="21" customHeight="1" x14ac:dyDescent="0.25">
      <c r="A31" s="86" t="s">
        <v>28</v>
      </c>
      <c r="B31" s="93">
        <v>11</v>
      </c>
      <c r="C31" s="93" t="s">
        <v>32</v>
      </c>
      <c r="D31" s="37">
        <f>D32</f>
        <v>3018</v>
      </c>
    </row>
    <row r="32" spans="1:4" ht="21" customHeight="1" x14ac:dyDescent="0.25">
      <c r="A32" s="88" t="s">
        <v>29</v>
      </c>
      <c r="B32" s="94">
        <v>11</v>
      </c>
      <c r="C32" s="94" t="s">
        <v>35</v>
      </c>
      <c r="D32" s="44">
        <v>3018</v>
      </c>
    </row>
    <row r="33" spans="1:4" s="3" customFormat="1" ht="21" customHeight="1" x14ac:dyDescent="0.25">
      <c r="A33" s="86" t="s">
        <v>30</v>
      </c>
      <c r="B33" s="93"/>
      <c r="C33" s="93"/>
      <c r="D33" s="37">
        <f>D31+D28+D26+D23+D20+D16+D13+D11+D5</f>
        <v>91309.299999999988</v>
      </c>
    </row>
  </sheetData>
  <mergeCells count="2">
    <mergeCell ref="A2:D2"/>
    <mergeCell ref="B1:D1"/>
  </mergeCells>
  <pageMargins left="0.31496062992125984" right="0.31496062992125984" top="0.31496062992125984" bottom="0.35433070866141736" header="0.19685039370078741" footer="0.19685039370078741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E33"/>
  <sheetViews>
    <sheetView workbookViewId="0">
      <selection activeCell="A6" sqref="A6"/>
    </sheetView>
  </sheetViews>
  <sheetFormatPr defaultRowHeight="14.25" x14ac:dyDescent="0.2"/>
  <cols>
    <col min="1" max="1" width="73.85546875" style="1" customWidth="1"/>
    <col min="2" max="2" width="12.5703125" style="1" customWidth="1"/>
    <col min="3" max="3" width="12" style="1" customWidth="1"/>
    <col min="4" max="5" width="14.140625" style="1" customWidth="1"/>
    <col min="6" max="16384" width="9.140625" style="1"/>
  </cols>
  <sheetData>
    <row r="1" spans="1:5" ht="88.5" customHeight="1" x14ac:dyDescent="0.2">
      <c r="B1" s="210" t="s">
        <v>300</v>
      </c>
      <c r="C1" s="210"/>
      <c r="D1" s="210"/>
      <c r="E1" s="210"/>
    </row>
    <row r="2" spans="1:5" ht="61.5" customHeight="1" x14ac:dyDescent="0.2">
      <c r="A2" s="209" t="s">
        <v>242</v>
      </c>
      <c r="B2" s="209"/>
      <c r="C2" s="209"/>
      <c r="D2" s="209"/>
      <c r="E2" s="209"/>
    </row>
    <row r="3" spans="1:5" ht="15" x14ac:dyDescent="0.25">
      <c r="A3" s="91"/>
      <c r="B3" s="91"/>
      <c r="C3" s="91"/>
      <c r="D3" s="92"/>
      <c r="E3" s="92" t="s">
        <v>0</v>
      </c>
    </row>
    <row r="4" spans="1:5" ht="15" customHeight="1" x14ac:dyDescent="0.2">
      <c r="A4" s="199" t="s">
        <v>1</v>
      </c>
      <c r="B4" s="211" t="s">
        <v>33</v>
      </c>
      <c r="C4" s="199" t="s">
        <v>34</v>
      </c>
      <c r="D4" s="201" t="s">
        <v>43</v>
      </c>
      <c r="E4" s="202"/>
    </row>
    <row r="5" spans="1:5" ht="15.75" x14ac:dyDescent="0.2">
      <c r="A5" s="200"/>
      <c r="B5" s="212"/>
      <c r="C5" s="200"/>
      <c r="D5" s="72" t="s">
        <v>44</v>
      </c>
      <c r="E5" s="72" t="s">
        <v>45</v>
      </c>
    </row>
    <row r="6" spans="1:5" ht="21" customHeight="1" x14ac:dyDescent="0.25">
      <c r="A6" s="86" t="s">
        <v>3</v>
      </c>
      <c r="B6" s="93" t="s">
        <v>31</v>
      </c>
      <c r="C6" s="93" t="s">
        <v>32</v>
      </c>
      <c r="D6" s="37">
        <f>D7+D8+D9+D10+D11+D12</f>
        <v>21419.5</v>
      </c>
      <c r="E6" s="37">
        <f>E7+E8+E9+E10+E11+E12</f>
        <v>20680.900000000001</v>
      </c>
    </row>
    <row r="7" spans="1:5" ht="33" customHeight="1" x14ac:dyDescent="0.25">
      <c r="A7" s="88" t="s">
        <v>4</v>
      </c>
      <c r="B7" s="94" t="s">
        <v>31</v>
      </c>
      <c r="C7" s="94" t="s">
        <v>35</v>
      </c>
      <c r="D7" s="44">
        <v>2541</v>
      </c>
      <c r="E7" s="44">
        <v>2643</v>
      </c>
    </row>
    <row r="8" spans="1:5" ht="48" customHeight="1" x14ac:dyDescent="0.25">
      <c r="A8" s="88" t="s">
        <v>5</v>
      </c>
      <c r="B8" s="94" t="s">
        <v>31</v>
      </c>
      <c r="C8" s="94" t="s">
        <v>37</v>
      </c>
      <c r="D8" s="44">
        <v>16151</v>
      </c>
      <c r="E8" s="44">
        <v>16728</v>
      </c>
    </row>
    <row r="9" spans="1:5" ht="33" customHeight="1" x14ac:dyDescent="0.25">
      <c r="A9" s="88" t="s">
        <v>6</v>
      </c>
      <c r="B9" s="94" t="s">
        <v>31</v>
      </c>
      <c r="C9" s="94" t="s">
        <v>41</v>
      </c>
      <c r="D9" s="44">
        <v>21</v>
      </c>
      <c r="E9" s="44">
        <v>21</v>
      </c>
    </row>
    <row r="10" spans="1:5" ht="17.100000000000001" customHeight="1" x14ac:dyDescent="0.25">
      <c r="A10" s="88" t="s">
        <v>7</v>
      </c>
      <c r="B10" s="94" t="s">
        <v>31</v>
      </c>
      <c r="C10" s="94" t="s">
        <v>39</v>
      </c>
      <c r="D10" s="44">
        <v>1473</v>
      </c>
      <c r="E10" s="44"/>
    </row>
    <row r="11" spans="1:5" ht="21" customHeight="1" x14ac:dyDescent="0.25">
      <c r="A11" s="88" t="s">
        <v>8</v>
      </c>
      <c r="B11" s="94" t="s">
        <v>31</v>
      </c>
      <c r="C11" s="94">
        <v>11</v>
      </c>
      <c r="D11" s="44">
        <v>101</v>
      </c>
      <c r="E11" s="44">
        <v>101</v>
      </c>
    </row>
    <row r="12" spans="1:5" ht="21" customHeight="1" x14ac:dyDescent="0.25">
      <c r="A12" s="88" t="s">
        <v>9</v>
      </c>
      <c r="B12" s="94" t="s">
        <v>31</v>
      </c>
      <c r="C12" s="94">
        <v>13</v>
      </c>
      <c r="D12" s="44">
        <v>1132.5</v>
      </c>
      <c r="E12" s="44">
        <v>1187.9000000000001</v>
      </c>
    </row>
    <row r="13" spans="1:5" ht="21" customHeight="1" x14ac:dyDescent="0.25">
      <c r="A13" s="86" t="s">
        <v>10</v>
      </c>
      <c r="B13" s="93" t="s">
        <v>35</v>
      </c>
      <c r="C13" s="93" t="s">
        <v>32</v>
      </c>
      <c r="D13" s="37">
        <f>D14</f>
        <v>2486</v>
      </c>
      <c r="E13" s="37">
        <f>E14</f>
        <v>2679</v>
      </c>
    </row>
    <row r="14" spans="1:5" ht="21" customHeight="1" x14ac:dyDescent="0.25">
      <c r="A14" s="88" t="s">
        <v>11</v>
      </c>
      <c r="B14" s="94" t="s">
        <v>35</v>
      </c>
      <c r="C14" s="94" t="s">
        <v>36</v>
      </c>
      <c r="D14" s="44">
        <v>2486</v>
      </c>
      <c r="E14" s="44">
        <v>2679</v>
      </c>
    </row>
    <row r="15" spans="1:5" ht="31.5" customHeight="1" x14ac:dyDescent="0.25">
      <c r="A15" s="86" t="s">
        <v>12</v>
      </c>
      <c r="B15" s="93" t="s">
        <v>36</v>
      </c>
      <c r="C15" s="93" t="s">
        <v>32</v>
      </c>
      <c r="D15" s="37">
        <f>D16+D17</f>
        <v>3624</v>
      </c>
      <c r="E15" s="37">
        <f>E16+E17</f>
        <v>3719</v>
      </c>
    </row>
    <row r="16" spans="1:5" ht="34.5" customHeight="1" x14ac:dyDescent="0.25">
      <c r="A16" s="88" t="s">
        <v>13</v>
      </c>
      <c r="B16" s="94" t="s">
        <v>36</v>
      </c>
      <c r="C16" s="94">
        <v>10</v>
      </c>
      <c r="D16" s="44">
        <v>3085</v>
      </c>
      <c r="E16" s="44">
        <v>3180</v>
      </c>
    </row>
    <row r="17" spans="1:5" ht="34.5" customHeight="1" x14ac:dyDescent="0.25">
      <c r="A17" s="88" t="s">
        <v>14</v>
      </c>
      <c r="B17" s="94" t="s">
        <v>36</v>
      </c>
      <c r="C17" s="94">
        <v>14</v>
      </c>
      <c r="D17" s="44">
        <v>539</v>
      </c>
      <c r="E17" s="44">
        <v>539</v>
      </c>
    </row>
    <row r="18" spans="1:5" ht="21" customHeight="1" x14ac:dyDescent="0.25">
      <c r="A18" s="86" t="s">
        <v>15</v>
      </c>
      <c r="B18" s="93" t="s">
        <v>37</v>
      </c>
      <c r="C18" s="93" t="s">
        <v>32</v>
      </c>
      <c r="D18" s="37">
        <f>D19</f>
        <v>5451</v>
      </c>
      <c r="E18" s="37">
        <f>E19</f>
        <v>5451</v>
      </c>
    </row>
    <row r="19" spans="1:5" ht="21" customHeight="1" x14ac:dyDescent="0.25">
      <c r="A19" s="88" t="s">
        <v>17</v>
      </c>
      <c r="B19" s="94" t="s">
        <v>37</v>
      </c>
      <c r="C19" s="94" t="s">
        <v>42</v>
      </c>
      <c r="D19" s="44">
        <v>5451</v>
      </c>
      <c r="E19" s="44">
        <v>5451</v>
      </c>
    </row>
    <row r="20" spans="1:5" ht="21" customHeight="1" x14ac:dyDescent="0.25">
      <c r="A20" s="86" t="s">
        <v>18</v>
      </c>
      <c r="B20" s="93" t="s">
        <v>38</v>
      </c>
      <c r="C20" s="93" t="s">
        <v>32</v>
      </c>
      <c r="D20" s="37">
        <f>D21+D22</f>
        <v>21612</v>
      </c>
      <c r="E20" s="37">
        <f>E21+E22</f>
        <v>21612</v>
      </c>
    </row>
    <row r="21" spans="1:5" ht="21" customHeight="1" x14ac:dyDescent="0.25">
      <c r="A21" s="88" t="s">
        <v>19</v>
      </c>
      <c r="B21" s="94" t="s">
        <v>38</v>
      </c>
      <c r="C21" s="94" t="s">
        <v>31</v>
      </c>
      <c r="D21" s="44">
        <v>423</v>
      </c>
      <c r="E21" s="44">
        <v>423</v>
      </c>
    </row>
    <row r="22" spans="1:5" ht="21" customHeight="1" x14ac:dyDescent="0.25">
      <c r="A22" s="88" t="s">
        <v>20</v>
      </c>
      <c r="B22" s="94" t="s">
        <v>38</v>
      </c>
      <c r="C22" s="94" t="s">
        <v>36</v>
      </c>
      <c r="D22" s="44">
        <v>21189</v>
      </c>
      <c r="E22" s="44">
        <v>21189</v>
      </c>
    </row>
    <row r="23" spans="1:5" ht="21" customHeight="1" x14ac:dyDescent="0.25">
      <c r="A23" s="86" t="s">
        <v>21</v>
      </c>
      <c r="B23" s="93" t="s">
        <v>39</v>
      </c>
      <c r="C23" s="93" t="s">
        <v>32</v>
      </c>
      <c r="D23" s="37">
        <f>D24</f>
        <v>170</v>
      </c>
      <c r="E23" s="37">
        <f>E24</f>
        <v>170</v>
      </c>
    </row>
    <row r="24" spans="1:5" ht="21" customHeight="1" x14ac:dyDescent="0.25">
      <c r="A24" s="88" t="s">
        <v>22</v>
      </c>
      <c r="B24" s="94" t="s">
        <v>39</v>
      </c>
      <c r="C24" s="94" t="s">
        <v>39</v>
      </c>
      <c r="D24" s="44">
        <v>170</v>
      </c>
      <c r="E24" s="44">
        <v>170</v>
      </c>
    </row>
    <row r="25" spans="1:5" ht="21" customHeight="1" x14ac:dyDescent="0.25">
      <c r="A25" s="86" t="s">
        <v>23</v>
      </c>
      <c r="B25" s="93" t="s">
        <v>40</v>
      </c>
      <c r="C25" s="93" t="s">
        <v>32</v>
      </c>
      <c r="D25" s="37">
        <f>D26</f>
        <v>2354</v>
      </c>
      <c r="E25" s="37">
        <f>E26</f>
        <v>2354</v>
      </c>
    </row>
    <row r="26" spans="1:5" ht="21" customHeight="1" x14ac:dyDescent="0.25">
      <c r="A26" s="88" t="s">
        <v>24</v>
      </c>
      <c r="B26" s="94" t="s">
        <v>40</v>
      </c>
      <c r="C26" s="94" t="s">
        <v>31</v>
      </c>
      <c r="D26" s="44">
        <v>2354</v>
      </c>
      <c r="E26" s="44">
        <v>2354</v>
      </c>
    </row>
    <row r="27" spans="1:5" ht="21" customHeight="1" x14ac:dyDescent="0.25">
      <c r="A27" s="86" t="s">
        <v>25</v>
      </c>
      <c r="B27" s="93">
        <v>10</v>
      </c>
      <c r="C27" s="93" t="s">
        <v>32</v>
      </c>
      <c r="D27" s="37">
        <f>D28</f>
        <v>285</v>
      </c>
      <c r="E27" s="37">
        <f>E28</f>
        <v>285</v>
      </c>
    </row>
    <row r="28" spans="1:5" ht="21" customHeight="1" x14ac:dyDescent="0.25">
      <c r="A28" s="88" t="s">
        <v>26</v>
      </c>
      <c r="B28" s="94">
        <v>10</v>
      </c>
      <c r="C28" s="94" t="s">
        <v>31</v>
      </c>
      <c r="D28" s="44">
        <v>285</v>
      </c>
      <c r="E28" s="44">
        <v>285</v>
      </c>
    </row>
    <row r="29" spans="1:5" ht="21" customHeight="1" x14ac:dyDescent="0.25">
      <c r="A29" s="86" t="s">
        <v>28</v>
      </c>
      <c r="B29" s="93">
        <v>11</v>
      </c>
      <c r="C29" s="93" t="s">
        <v>32</v>
      </c>
      <c r="D29" s="37">
        <f>D30</f>
        <v>3018</v>
      </c>
      <c r="E29" s="37">
        <f>E30</f>
        <v>3018</v>
      </c>
    </row>
    <row r="30" spans="1:5" ht="21" customHeight="1" x14ac:dyDescent="0.25">
      <c r="A30" s="88" t="s">
        <v>29</v>
      </c>
      <c r="B30" s="94">
        <v>11</v>
      </c>
      <c r="C30" s="94" t="s">
        <v>35</v>
      </c>
      <c r="D30" s="44">
        <v>3018</v>
      </c>
      <c r="E30" s="44">
        <v>3018</v>
      </c>
    </row>
    <row r="31" spans="1:5" ht="21" customHeight="1" x14ac:dyDescent="0.2">
      <c r="A31" s="96" t="s">
        <v>133</v>
      </c>
      <c r="B31" s="97">
        <v>99</v>
      </c>
      <c r="C31" s="98" t="s">
        <v>32</v>
      </c>
      <c r="D31" s="37">
        <f>D32</f>
        <v>1481</v>
      </c>
      <c r="E31" s="37">
        <f>E32</f>
        <v>2999</v>
      </c>
    </row>
    <row r="32" spans="1:5" ht="21" customHeight="1" x14ac:dyDescent="0.2">
      <c r="A32" s="99" t="s">
        <v>133</v>
      </c>
      <c r="B32" s="100">
        <v>99</v>
      </c>
      <c r="C32" s="100">
        <v>99</v>
      </c>
      <c r="D32" s="44">
        <v>1481</v>
      </c>
      <c r="E32" s="44">
        <v>2999</v>
      </c>
    </row>
    <row r="33" spans="1:5" s="3" customFormat="1" ht="21" customHeight="1" x14ac:dyDescent="0.25">
      <c r="A33" s="86" t="s">
        <v>30</v>
      </c>
      <c r="B33" s="93"/>
      <c r="C33" s="93"/>
      <c r="D33" s="37">
        <f>D29+D27+D25+D23+D20+D18+D15+D13+D6+D31</f>
        <v>61900.5</v>
      </c>
      <c r="E33" s="37">
        <f>E29+E27+E25+E23+E20+E18+E15+E13+E6+E31</f>
        <v>62967.9</v>
      </c>
    </row>
  </sheetData>
  <mergeCells count="6">
    <mergeCell ref="B1:E1"/>
    <mergeCell ref="A2:E2"/>
    <mergeCell ref="D4:E4"/>
    <mergeCell ref="B4:B5"/>
    <mergeCell ref="C4:C5"/>
    <mergeCell ref="A4:A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F195"/>
  <sheetViews>
    <sheetView workbookViewId="0">
      <selection activeCell="A8" sqref="A8"/>
    </sheetView>
  </sheetViews>
  <sheetFormatPr defaultRowHeight="15" x14ac:dyDescent="0.2"/>
  <cols>
    <col min="1" max="1" width="67.42578125" style="9" customWidth="1"/>
    <col min="2" max="2" width="9.140625" style="14"/>
    <col min="3" max="3" width="8.28515625" style="14" customWidth="1"/>
    <col min="4" max="4" width="17" style="15" customWidth="1"/>
    <col min="5" max="5" width="6.140625" style="15" customWidth="1"/>
    <col min="6" max="6" width="13.85546875" style="16" customWidth="1"/>
    <col min="7" max="16384" width="9.140625" style="9"/>
  </cols>
  <sheetData>
    <row r="1" spans="1:6" ht="56.25" customHeight="1" x14ac:dyDescent="0.2">
      <c r="B1" s="213" t="s">
        <v>307</v>
      </c>
      <c r="C1" s="213"/>
      <c r="D1" s="213"/>
      <c r="E1" s="213"/>
      <c r="F1" s="213"/>
    </row>
    <row r="2" spans="1:6" ht="97.5" customHeight="1" x14ac:dyDescent="0.2">
      <c r="A2" s="209" t="s">
        <v>134</v>
      </c>
      <c r="B2" s="209"/>
      <c r="C2" s="209"/>
      <c r="D2" s="209"/>
      <c r="E2" s="209"/>
      <c r="F2" s="209"/>
    </row>
    <row r="3" spans="1:6" ht="16.5" customHeight="1" x14ac:dyDescent="0.2">
      <c r="A3" s="2"/>
      <c r="F3" s="12" t="s">
        <v>0</v>
      </c>
    </row>
    <row r="4" spans="1:6" s="1" customFormat="1" ht="31.5" x14ac:dyDescent="0.2">
      <c r="A4" s="63" t="s">
        <v>1</v>
      </c>
      <c r="B4" s="59" t="s">
        <v>33</v>
      </c>
      <c r="C4" s="59" t="s">
        <v>34</v>
      </c>
      <c r="D4" s="59" t="s">
        <v>46</v>
      </c>
      <c r="E4" s="59" t="s">
        <v>47</v>
      </c>
      <c r="F4" s="64" t="s">
        <v>2</v>
      </c>
    </row>
    <row r="5" spans="1:6" s="10" customFormat="1" ht="15.75" x14ac:dyDescent="0.25">
      <c r="A5" s="35" t="s">
        <v>3</v>
      </c>
      <c r="B5" s="36" t="s">
        <v>31</v>
      </c>
      <c r="C5" s="36" t="s">
        <v>32</v>
      </c>
      <c r="D5" s="36"/>
      <c r="E5" s="36"/>
      <c r="F5" s="37">
        <f>F6+F14+F24+F29+F34</f>
        <v>25971.4</v>
      </c>
    </row>
    <row r="6" spans="1:6" s="17" customFormat="1" ht="31.5" x14ac:dyDescent="0.2">
      <c r="A6" s="38" t="s">
        <v>4</v>
      </c>
      <c r="B6" s="39" t="s">
        <v>31</v>
      </c>
      <c r="C6" s="39" t="s">
        <v>35</v>
      </c>
      <c r="D6" s="39"/>
      <c r="E6" s="39"/>
      <c r="F6" s="40">
        <f>F7</f>
        <v>2523.4</v>
      </c>
    </row>
    <row r="7" spans="1:6" ht="43.5" customHeight="1" x14ac:dyDescent="0.2">
      <c r="A7" s="41" t="s">
        <v>140</v>
      </c>
      <c r="B7" s="42" t="s">
        <v>31</v>
      </c>
      <c r="C7" s="42" t="s">
        <v>35</v>
      </c>
      <c r="D7" s="41" t="s">
        <v>135</v>
      </c>
      <c r="E7" s="43"/>
      <c r="F7" s="44">
        <f>F8+F11</f>
        <v>2523.4</v>
      </c>
    </row>
    <row r="8" spans="1:6" ht="43.5" customHeight="1" x14ac:dyDescent="0.2">
      <c r="A8" s="41" t="s">
        <v>136</v>
      </c>
      <c r="B8" s="42" t="s">
        <v>31</v>
      </c>
      <c r="C8" s="42" t="s">
        <v>35</v>
      </c>
      <c r="D8" s="41" t="s">
        <v>137</v>
      </c>
      <c r="E8" s="41"/>
      <c r="F8" s="44">
        <f>F9</f>
        <v>2489</v>
      </c>
    </row>
    <row r="9" spans="1:6" ht="63" x14ac:dyDescent="0.2">
      <c r="A9" s="41" t="s">
        <v>138</v>
      </c>
      <c r="B9" s="42" t="s">
        <v>31</v>
      </c>
      <c r="C9" s="42" t="s">
        <v>35</v>
      </c>
      <c r="D9" s="41" t="s">
        <v>137</v>
      </c>
      <c r="E9" s="41">
        <v>100</v>
      </c>
      <c r="F9" s="44">
        <f>F10</f>
        <v>2489</v>
      </c>
    </row>
    <row r="10" spans="1:6" ht="31.5" x14ac:dyDescent="0.2">
      <c r="A10" s="41" t="s">
        <v>139</v>
      </c>
      <c r="B10" s="42" t="s">
        <v>31</v>
      </c>
      <c r="C10" s="42" t="s">
        <v>35</v>
      </c>
      <c r="D10" s="41" t="s">
        <v>137</v>
      </c>
      <c r="E10" s="41">
        <v>120</v>
      </c>
      <c r="F10" s="44">
        <v>2489</v>
      </c>
    </row>
    <row r="11" spans="1:6" ht="30" x14ac:dyDescent="0.2">
      <c r="A11" s="187" t="s">
        <v>294</v>
      </c>
      <c r="B11" s="42" t="s">
        <v>31</v>
      </c>
      <c r="C11" s="42" t="s">
        <v>35</v>
      </c>
      <c r="D11" s="188" t="s">
        <v>295</v>
      </c>
      <c r="E11" s="175"/>
      <c r="F11" s="44">
        <f>F12</f>
        <v>34.4</v>
      </c>
    </row>
    <row r="12" spans="1:6" ht="63" x14ac:dyDescent="0.2">
      <c r="A12" s="41" t="s">
        <v>138</v>
      </c>
      <c r="B12" s="42" t="s">
        <v>31</v>
      </c>
      <c r="C12" s="42" t="s">
        <v>35</v>
      </c>
      <c r="D12" s="188" t="s">
        <v>295</v>
      </c>
      <c r="E12" s="189">
        <v>100</v>
      </c>
      <c r="F12" s="44">
        <f>F13</f>
        <v>34.4</v>
      </c>
    </row>
    <row r="13" spans="1:6" ht="31.5" x14ac:dyDescent="0.2">
      <c r="A13" s="41" t="s">
        <v>139</v>
      </c>
      <c r="B13" s="42" t="s">
        <v>31</v>
      </c>
      <c r="C13" s="42" t="s">
        <v>35</v>
      </c>
      <c r="D13" s="188" t="s">
        <v>295</v>
      </c>
      <c r="E13" s="190">
        <v>120</v>
      </c>
      <c r="F13" s="44">
        <v>34.4</v>
      </c>
    </row>
    <row r="14" spans="1:6" s="17" customFormat="1" ht="47.25" x14ac:dyDescent="0.2">
      <c r="A14" s="38" t="s">
        <v>5</v>
      </c>
      <c r="B14" s="39" t="s">
        <v>31</v>
      </c>
      <c r="C14" s="39" t="s">
        <v>37</v>
      </c>
      <c r="D14" s="39"/>
      <c r="E14" s="39"/>
      <c r="F14" s="40">
        <f>F15</f>
        <v>18415.099999999999</v>
      </c>
    </row>
    <row r="15" spans="1:6" s="17" customFormat="1" ht="47.25" x14ac:dyDescent="0.2">
      <c r="A15" s="41" t="s">
        <v>140</v>
      </c>
      <c r="B15" s="42" t="s">
        <v>31</v>
      </c>
      <c r="C15" s="42" t="s">
        <v>37</v>
      </c>
      <c r="D15" s="41" t="s">
        <v>135</v>
      </c>
      <c r="E15" s="45"/>
      <c r="F15" s="40">
        <f>F16+F21</f>
        <v>18415.099999999999</v>
      </c>
    </row>
    <row r="16" spans="1:6" s="17" customFormat="1" ht="15.75" x14ac:dyDescent="0.2">
      <c r="A16" s="41" t="s">
        <v>141</v>
      </c>
      <c r="B16" s="42" t="s">
        <v>31</v>
      </c>
      <c r="C16" s="42" t="s">
        <v>37</v>
      </c>
      <c r="D16" s="41" t="s">
        <v>142</v>
      </c>
      <c r="E16" s="41"/>
      <c r="F16" s="40">
        <f>F19+F17</f>
        <v>17603.599999999999</v>
      </c>
    </row>
    <row r="17" spans="1:6" s="17" customFormat="1" ht="63" x14ac:dyDescent="0.2">
      <c r="A17" s="41" t="s">
        <v>143</v>
      </c>
      <c r="B17" s="42" t="s">
        <v>31</v>
      </c>
      <c r="C17" s="42" t="s">
        <v>37</v>
      </c>
      <c r="D17" s="41" t="s">
        <v>142</v>
      </c>
      <c r="E17" s="41">
        <v>100</v>
      </c>
      <c r="F17" s="40">
        <f>F18</f>
        <v>16015</v>
      </c>
    </row>
    <row r="18" spans="1:6" s="17" customFormat="1" ht="31.5" x14ac:dyDescent="0.2">
      <c r="A18" s="41" t="s">
        <v>139</v>
      </c>
      <c r="B18" s="42" t="s">
        <v>31</v>
      </c>
      <c r="C18" s="42" t="s">
        <v>37</v>
      </c>
      <c r="D18" s="41" t="s">
        <v>142</v>
      </c>
      <c r="E18" s="41">
        <v>120</v>
      </c>
      <c r="F18" s="40">
        <v>16015</v>
      </c>
    </row>
    <row r="19" spans="1:6" s="17" customFormat="1" ht="31.5" x14ac:dyDescent="0.2">
      <c r="A19" s="41" t="s">
        <v>144</v>
      </c>
      <c r="B19" s="42" t="s">
        <v>31</v>
      </c>
      <c r="C19" s="42" t="s">
        <v>37</v>
      </c>
      <c r="D19" s="41" t="s">
        <v>142</v>
      </c>
      <c r="E19" s="41">
        <v>200</v>
      </c>
      <c r="F19" s="40">
        <f>F20</f>
        <v>1588.6</v>
      </c>
    </row>
    <row r="20" spans="1:6" s="17" customFormat="1" ht="31.5" x14ac:dyDescent="0.2">
      <c r="A20" s="41" t="s">
        <v>145</v>
      </c>
      <c r="B20" s="42" t="s">
        <v>31</v>
      </c>
      <c r="C20" s="42" t="s">
        <v>37</v>
      </c>
      <c r="D20" s="41" t="s">
        <v>142</v>
      </c>
      <c r="E20" s="41">
        <v>240</v>
      </c>
      <c r="F20" s="40">
        <v>1588.6</v>
      </c>
    </row>
    <row r="21" spans="1:6" s="17" customFormat="1" ht="30" x14ac:dyDescent="0.2">
      <c r="A21" s="187" t="s">
        <v>294</v>
      </c>
      <c r="B21" s="42" t="s">
        <v>31</v>
      </c>
      <c r="C21" s="42" t="s">
        <v>37</v>
      </c>
      <c r="D21" s="188" t="s">
        <v>295</v>
      </c>
      <c r="E21" s="189"/>
      <c r="F21" s="40">
        <f>F22</f>
        <v>811.5</v>
      </c>
    </row>
    <row r="22" spans="1:6" s="17" customFormat="1" ht="63" x14ac:dyDescent="0.2">
      <c r="A22" s="41" t="s">
        <v>138</v>
      </c>
      <c r="B22" s="42" t="s">
        <v>31</v>
      </c>
      <c r="C22" s="42" t="s">
        <v>37</v>
      </c>
      <c r="D22" s="188" t="s">
        <v>295</v>
      </c>
      <c r="E22" s="189">
        <v>100</v>
      </c>
      <c r="F22" s="40">
        <f>F23</f>
        <v>811.5</v>
      </c>
    </row>
    <row r="23" spans="1:6" s="17" customFormat="1" ht="31.5" x14ac:dyDescent="0.2">
      <c r="A23" s="41" t="s">
        <v>139</v>
      </c>
      <c r="B23" s="42" t="s">
        <v>31</v>
      </c>
      <c r="C23" s="42" t="s">
        <v>37</v>
      </c>
      <c r="D23" s="188" t="s">
        <v>295</v>
      </c>
      <c r="E23" s="190">
        <v>120</v>
      </c>
      <c r="F23" s="40">
        <v>811.5</v>
      </c>
    </row>
    <row r="24" spans="1:6" s="17" customFormat="1" ht="47.25" x14ac:dyDescent="0.2">
      <c r="A24" s="38" t="s">
        <v>6</v>
      </c>
      <c r="B24" s="39" t="s">
        <v>31</v>
      </c>
      <c r="C24" s="39" t="s">
        <v>41</v>
      </c>
      <c r="D24" s="39"/>
      <c r="E24" s="39"/>
      <c r="F24" s="40">
        <f>F25</f>
        <v>21</v>
      </c>
    </row>
    <row r="25" spans="1:6" s="17" customFormat="1" ht="15.75" x14ac:dyDescent="0.2">
      <c r="A25" s="46" t="s">
        <v>146</v>
      </c>
      <c r="B25" s="42" t="s">
        <v>31</v>
      </c>
      <c r="C25" s="42" t="s">
        <v>41</v>
      </c>
      <c r="D25" s="46" t="s">
        <v>153</v>
      </c>
      <c r="E25" s="43"/>
      <c r="F25" s="40">
        <f>F26</f>
        <v>21</v>
      </c>
    </row>
    <row r="26" spans="1:6" ht="47.25" x14ac:dyDescent="0.2">
      <c r="A26" s="41" t="s">
        <v>154</v>
      </c>
      <c r="B26" s="42" t="s">
        <v>31</v>
      </c>
      <c r="C26" s="42" t="s">
        <v>41</v>
      </c>
      <c r="D26" s="41" t="s">
        <v>155</v>
      </c>
      <c r="E26" s="41"/>
      <c r="F26" s="44">
        <f>F27</f>
        <v>21</v>
      </c>
    </row>
    <row r="27" spans="1:6" ht="15.75" x14ac:dyDescent="0.2">
      <c r="A27" s="41" t="s">
        <v>156</v>
      </c>
      <c r="B27" s="42" t="s">
        <v>31</v>
      </c>
      <c r="C27" s="42" t="s">
        <v>41</v>
      </c>
      <c r="D27" s="41" t="s">
        <v>155</v>
      </c>
      <c r="E27" s="41">
        <v>500</v>
      </c>
      <c r="F27" s="44">
        <f>F28</f>
        <v>21</v>
      </c>
    </row>
    <row r="28" spans="1:6" ht="15.75" x14ac:dyDescent="0.2">
      <c r="A28" s="41" t="s">
        <v>75</v>
      </c>
      <c r="B28" s="42" t="s">
        <v>31</v>
      </c>
      <c r="C28" s="42" t="s">
        <v>41</v>
      </c>
      <c r="D28" s="41" t="s">
        <v>155</v>
      </c>
      <c r="E28" s="41">
        <v>540</v>
      </c>
      <c r="F28" s="44">
        <v>21</v>
      </c>
    </row>
    <row r="29" spans="1:6" s="17" customFormat="1" ht="15.75" x14ac:dyDescent="0.2">
      <c r="A29" s="38" t="s">
        <v>8</v>
      </c>
      <c r="B29" s="39" t="s">
        <v>31</v>
      </c>
      <c r="C29" s="39">
        <v>11</v>
      </c>
      <c r="D29" s="39"/>
      <c r="E29" s="39"/>
      <c r="F29" s="40">
        <f>F30</f>
        <v>101</v>
      </c>
    </row>
    <row r="30" spans="1:6" s="17" customFormat="1" ht="15.75" x14ac:dyDescent="0.2">
      <c r="A30" s="46" t="s">
        <v>146</v>
      </c>
      <c r="B30" s="42" t="s">
        <v>31</v>
      </c>
      <c r="C30" s="42" t="s">
        <v>147</v>
      </c>
      <c r="D30" s="46" t="s">
        <v>153</v>
      </c>
      <c r="E30" s="46"/>
      <c r="F30" s="40">
        <f>F31</f>
        <v>101</v>
      </c>
    </row>
    <row r="31" spans="1:6" ht="15.75" x14ac:dyDescent="0.2">
      <c r="A31" s="57" t="s">
        <v>268</v>
      </c>
      <c r="B31" s="42" t="s">
        <v>31</v>
      </c>
      <c r="C31" s="42" t="s">
        <v>147</v>
      </c>
      <c r="D31" s="46" t="s">
        <v>148</v>
      </c>
      <c r="E31" s="46"/>
      <c r="F31" s="44">
        <f>F32</f>
        <v>101</v>
      </c>
    </row>
    <row r="32" spans="1:6" ht="15.75" x14ac:dyDescent="0.2">
      <c r="A32" s="46" t="s">
        <v>149</v>
      </c>
      <c r="B32" s="42" t="s">
        <v>31</v>
      </c>
      <c r="C32" s="42" t="s">
        <v>147</v>
      </c>
      <c r="D32" s="46" t="s">
        <v>148</v>
      </c>
      <c r="E32" s="47" t="s">
        <v>150</v>
      </c>
      <c r="F32" s="44">
        <f>F33</f>
        <v>101</v>
      </c>
    </row>
    <row r="33" spans="1:6" ht="15.75" x14ac:dyDescent="0.2">
      <c r="A33" s="46" t="s">
        <v>151</v>
      </c>
      <c r="B33" s="42" t="s">
        <v>31</v>
      </c>
      <c r="C33" s="42" t="s">
        <v>147</v>
      </c>
      <c r="D33" s="46" t="s">
        <v>148</v>
      </c>
      <c r="E33" s="47" t="s">
        <v>152</v>
      </c>
      <c r="F33" s="44">
        <v>101</v>
      </c>
    </row>
    <row r="34" spans="1:6" s="17" customFormat="1" ht="15.75" x14ac:dyDescent="0.2">
      <c r="A34" s="48" t="s">
        <v>9</v>
      </c>
      <c r="B34" s="49" t="s">
        <v>31</v>
      </c>
      <c r="C34" s="49" t="s">
        <v>157</v>
      </c>
      <c r="D34" s="48"/>
      <c r="E34" s="48"/>
      <c r="F34" s="40">
        <f>F35+F42+F60</f>
        <v>4910.8999999999996</v>
      </c>
    </row>
    <row r="35" spans="1:6" s="17" customFormat="1" ht="47.25" x14ac:dyDescent="0.2">
      <c r="A35" s="41" t="s">
        <v>140</v>
      </c>
      <c r="B35" s="42" t="s">
        <v>31</v>
      </c>
      <c r="C35" s="42" t="s">
        <v>157</v>
      </c>
      <c r="D35" s="41" t="s">
        <v>135</v>
      </c>
      <c r="E35" s="41"/>
      <c r="F35" s="40">
        <f>F36+F39</f>
        <v>1103.5</v>
      </c>
    </row>
    <row r="36" spans="1:6" s="17" customFormat="1" ht="31.5" x14ac:dyDescent="0.2">
      <c r="A36" s="41" t="s">
        <v>158</v>
      </c>
      <c r="B36" s="42" t="s">
        <v>31</v>
      </c>
      <c r="C36" s="42" t="s">
        <v>157</v>
      </c>
      <c r="D36" s="41" t="s">
        <v>159</v>
      </c>
      <c r="E36" s="41"/>
      <c r="F36" s="40">
        <f>F37</f>
        <v>329</v>
      </c>
    </row>
    <row r="37" spans="1:6" s="17" customFormat="1" ht="31.5" x14ac:dyDescent="0.2">
      <c r="A37" s="41" t="s">
        <v>144</v>
      </c>
      <c r="B37" s="42" t="s">
        <v>31</v>
      </c>
      <c r="C37" s="42" t="s">
        <v>157</v>
      </c>
      <c r="D37" s="41" t="s">
        <v>159</v>
      </c>
      <c r="E37" s="41">
        <v>200</v>
      </c>
      <c r="F37" s="40">
        <f>F38</f>
        <v>329</v>
      </c>
    </row>
    <row r="38" spans="1:6" s="17" customFormat="1" ht="31.5" x14ac:dyDescent="0.2">
      <c r="A38" s="41" t="s">
        <v>145</v>
      </c>
      <c r="B38" s="42" t="s">
        <v>31</v>
      </c>
      <c r="C38" s="42" t="s">
        <v>157</v>
      </c>
      <c r="D38" s="41" t="s">
        <v>159</v>
      </c>
      <c r="E38" s="41">
        <v>240</v>
      </c>
      <c r="F38" s="40">
        <v>329</v>
      </c>
    </row>
    <row r="39" spans="1:6" s="17" customFormat="1" ht="15.75" x14ac:dyDescent="0.2">
      <c r="A39" s="41" t="s">
        <v>141</v>
      </c>
      <c r="B39" s="42" t="s">
        <v>31</v>
      </c>
      <c r="C39" s="42" t="s">
        <v>157</v>
      </c>
      <c r="D39" s="41" t="s">
        <v>142</v>
      </c>
      <c r="E39" s="41"/>
      <c r="F39" s="40">
        <f>F40</f>
        <v>774.5</v>
      </c>
    </row>
    <row r="40" spans="1:6" s="17" customFormat="1" ht="31.5" x14ac:dyDescent="0.2">
      <c r="A40" s="41" t="s">
        <v>144</v>
      </c>
      <c r="B40" s="42" t="s">
        <v>31</v>
      </c>
      <c r="C40" s="42" t="s">
        <v>157</v>
      </c>
      <c r="D40" s="41" t="s">
        <v>142</v>
      </c>
      <c r="E40" s="41">
        <v>200</v>
      </c>
      <c r="F40" s="40">
        <f>F41</f>
        <v>774.5</v>
      </c>
    </row>
    <row r="41" spans="1:6" s="17" customFormat="1" ht="31.5" x14ac:dyDescent="0.2">
      <c r="A41" s="41" t="s">
        <v>145</v>
      </c>
      <c r="B41" s="42" t="s">
        <v>31</v>
      </c>
      <c r="C41" s="42" t="s">
        <v>157</v>
      </c>
      <c r="D41" s="41" t="s">
        <v>142</v>
      </c>
      <c r="E41" s="41">
        <v>240</v>
      </c>
      <c r="F41" s="40">
        <v>774.5</v>
      </c>
    </row>
    <row r="42" spans="1:6" s="17" customFormat="1" ht="47.25" x14ac:dyDescent="0.2">
      <c r="A42" s="41" t="s">
        <v>169</v>
      </c>
      <c r="B42" s="42" t="s">
        <v>31</v>
      </c>
      <c r="C42" s="42" t="s">
        <v>157</v>
      </c>
      <c r="D42" s="41" t="s">
        <v>160</v>
      </c>
      <c r="E42" s="45"/>
      <c r="F42" s="40">
        <f>F43+F52+F56+F48</f>
        <v>2174.8000000000002</v>
      </c>
    </row>
    <row r="43" spans="1:6" s="17" customFormat="1" ht="31.5" x14ac:dyDescent="0.2">
      <c r="A43" s="41" t="s">
        <v>161</v>
      </c>
      <c r="B43" s="42" t="s">
        <v>31</v>
      </c>
      <c r="C43" s="42" t="s">
        <v>157</v>
      </c>
      <c r="D43" s="41" t="s">
        <v>162</v>
      </c>
      <c r="E43" s="41"/>
      <c r="F43" s="40">
        <f>F44+F46</f>
        <v>1841.9</v>
      </c>
    </row>
    <row r="44" spans="1:6" s="17" customFormat="1" ht="31.5" x14ac:dyDescent="0.2">
      <c r="A44" s="41" t="s">
        <v>144</v>
      </c>
      <c r="B44" s="42" t="s">
        <v>31</v>
      </c>
      <c r="C44" s="42" t="s">
        <v>157</v>
      </c>
      <c r="D44" s="50" t="s">
        <v>162</v>
      </c>
      <c r="E44" s="41">
        <v>200</v>
      </c>
      <c r="F44" s="40">
        <f>F45</f>
        <v>1832.9</v>
      </c>
    </row>
    <row r="45" spans="1:6" s="17" customFormat="1" ht="31.5" x14ac:dyDescent="0.2">
      <c r="A45" s="41" t="s">
        <v>145</v>
      </c>
      <c r="B45" s="42" t="s">
        <v>31</v>
      </c>
      <c r="C45" s="42" t="s">
        <v>157</v>
      </c>
      <c r="D45" s="50" t="s">
        <v>162</v>
      </c>
      <c r="E45" s="41">
        <v>240</v>
      </c>
      <c r="F45" s="40">
        <v>1832.9</v>
      </c>
    </row>
    <row r="46" spans="1:6" s="17" customFormat="1" ht="15.75" x14ac:dyDescent="0.2">
      <c r="A46" s="46" t="s">
        <v>149</v>
      </c>
      <c r="B46" s="42" t="s">
        <v>31</v>
      </c>
      <c r="C46" s="42" t="s">
        <v>157</v>
      </c>
      <c r="D46" s="50" t="s">
        <v>162</v>
      </c>
      <c r="E46" s="41">
        <v>800</v>
      </c>
      <c r="F46" s="40">
        <f>F47</f>
        <v>9</v>
      </c>
    </row>
    <row r="47" spans="1:6" s="17" customFormat="1" ht="15.75" x14ac:dyDescent="0.25">
      <c r="A47" s="185" t="s">
        <v>281</v>
      </c>
      <c r="B47" s="42" t="s">
        <v>31</v>
      </c>
      <c r="C47" s="42" t="s">
        <v>157</v>
      </c>
      <c r="D47" s="50" t="s">
        <v>162</v>
      </c>
      <c r="E47" s="41">
        <v>850</v>
      </c>
      <c r="F47" s="40">
        <v>9</v>
      </c>
    </row>
    <row r="48" spans="1:6" s="17" customFormat="1" ht="31.5" x14ac:dyDescent="0.2">
      <c r="A48" s="41" t="s">
        <v>288</v>
      </c>
      <c r="B48" s="42" t="s">
        <v>31</v>
      </c>
      <c r="C48" s="42" t="s">
        <v>157</v>
      </c>
      <c r="D48" s="50" t="s">
        <v>289</v>
      </c>
      <c r="E48" s="41"/>
      <c r="F48" s="40">
        <f>F49</f>
        <v>20</v>
      </c>
    </row>
    <row r="49" spans="1:6" s="17" customFormat="1" ht="47.25" x14ac:dyDescent="0.2">
      <c r="A49" s="41" t="s">
        <v>165</v>
      </c>
      <c r="B49" s="42" t="s">
        <v>31</v>
      </c>
      <c r="C49" s="42" t="s">
        <v>157</v>
      </c>
      <c r="D49" s="50" t="s">
        <v>290</v>
      </c>
      <c r="E49" s="41"/>
      <c r="F49" s="40">
        <f>F50</f>
        <v>20</v>
      </c>
    </row>
    <row r="50" spans="1:6" s="17" customFormat="1" ht="31.5" x14ac:dyDescent="0.2">
      <c r="A50" s="41" t="s">
        <v>144</v>
      </c>
      <c r="B50" s="42" t="s">
        <v>31</v>
      </c>
      <c r="C50" s="42" t="s">
        <v>157</v>
      </c>
      <c r="D50" s="50" t="s">
        <v>290</v>
      </c>
      <c r="E50" s="41">
        <v>200</v>
      </c>
      <c r="F50" s="40">
        <f>F51</f>
        <v>20</v>
      </c>
    </row>
    <row r="51" spans="1:6" s="17" customFormat="1" ht="31.5" x14ac:dyDescent="0.2">
      <c r="A51" s="41" t="s">
        <v>145</v>
      </c>
      <c r="B51" s="42" t="s">
        <v>31</v>
      </c>
      <c r="C51" s="42" t="s">
        <v>157</v>
      </c>
      <c r="D51" s="50" t="s">
        <v>290</v>
      </c>
      <c r="E51" s="41">
        <v>240</v>
      </c>
      <c r="F51" s="40">
        <v>20</v>
      </c>
    </row>
    <row r="52" spans="1:6" s="17" customFormat="1" ht="31.5" x14ac:dyDescent="0.2">
      <c r="A52" s="41" t="s">
        <v>170</v>
      </c>
      <c r="B52" s="42" t="s">
        <v>31</v>
      </c>
      <c r="C52" s="42" t="s">
        <v>157</v>
      </c>
      <c r="D52" s="50" t="s">
        <v>171</v>
      </c>
      <c r="E52" s="41"/>
      <c r="F52" s="40">
        <f>F53</f>
        <v>158</v>
      </c>
    </row>
    <row r="53" spans="1:6" s="17" customFormat="1" ht="47.25" x14ac:dyDescent="0.2">
      <c r="A53" s="41" t="s">
        <v>165</v>
      </c>
      <c r="B53" s="42" t="s">
        <v>31</v>
      </c>
      <c r="C53" s="42" t="s">
        <v>157</v>
      </c>
      <c r="D53" s="50" t="s">
        <v>172</v>
      </c>
      <c r="E53" s="41"/>
      <c r="F53" s="40">
        <f>F54</f>
        <v>158</v>
      </c>
    </row>
    <row r="54" spans="1:6" s="17" customFormat="1" ht="31.5" x14ac:dyDescent="0.2">
      <c r="A54" s="41" t="s">
        <v>144</v>
      </c>
      <c r="B54" s="42" t="s">
        <v>31</v>
      </c>
      <c r="C54" s="42" t="s">
        <v>157</v>
      </c>
      <c r="D54" s="50" t="s">
        <v>172</v>
      </c>
      <c r="E54" s="41">
        <v>200</v>
      </c>
      <c r="F54" s="40">
        <f>F55</f>
        <v>158</v>
      </c>
    </row>
    <row r="55" spans="1:6" s="17" customFormat="1" ht="31.5" x14ac:dyDescent="0.2">
      <c r="A55" s="41" t="s">
        <v>145</v>
      </c>
      <c r="B55" s="42" t="s">
        <v>31</v>
      </c>
      <c r="C55" s="42" t="s">
        <v>157</v>
      </c>
      <c r="D55" s="50" t="s">
        <v>172</v>
      </c>
      <c r="E55" s="41">
        <v>240</v>
      </c>
      <c r="F55" s="40">
        <v>158</v>
      </c>
    </row>
    <row r="56" spans="1:6" s="17" customFormat="1" ht="15.75" x14ac:dyDescent="0.2">
      <c r="A56" s="41" t="s">
        <v>163</v>
      </c>
      <c r="B56" s="42" t="s">
        <v>31</v>
      </c>
      <c r="C56" s="42" t="s">
        <v>157</v>
      </c>
      <c r="D56" s="50" t="s">
        <v>164</v>
      </c>
      <c r="E56" s="41"/>
      <c r="F56" s="40">
        <f>F57</f>
        <v>154.9</v>
      </c>
    </row>
    <row r="57" spans="1:6" s="17" customFormat="1" ht="47.25" x14ac:dyDescent="0.2">
      <c r="A57" s="41" t="s">
        <v>165</v>
      </c>
      <c r="B57" s="42" t="s">
        <v>31</v>
      </c>
      <c r="C57" s="42" t="s">
        <v>157</v>
      </c>
      <c r="D57" s="50" t="s">
        <v>166</v>
      </c>
      <c r="E57" s="41"/>
      <c r="F57" s="40">
        <f>F58</f>
        <v>154.9</v>
      </c>
    </row>
    <row r="58" spans="1:6" s="17" customFormat="1" ht="31.5" x14ac:dyDescent="0.2">
      <c r="A58" s="41" t="s">
        <v>144</v>
      </c>
      <c r="B58" s="42" t="s">
        <v>31</v>
      </c>
      <c r="C58" s="42" t="s">
        <v>157</v>
      </c>
      <c r="D58" s="50" t="s">
        <v>166</v>
      </c>
      <c r="E58" s="41">
        <v>200</v>
      </c>
      <c r="F58" s="40">
        <f>F59</f>
        <v>154.9</v>
      </c>
    </row>
    <row r="59" spans="1:6" s="17" customFormat="1" ht="31.5" x14ac:dyDescent="0.2">
      <c r="A59" s="41" t="s">
        <v>145</v>
      </c>
      <c r="B59" s="42" t="s">
        <v>31</v>
      </c>
      <c r="C59" s="42" t="s">
        <v>157</v>
      </c>
      <c r="D59" s="50" t="s">
        <v>166</v>
      </c>
      <c r="E59" s="41">
        <v>240</v>
      </c>
      <c r="F59" s="40">
        <v>154.9</v>
      </c>
    </row>
    <row r="60" spans="1:6" ht="15.75" x14ac:dyDescent="0.2">
      <c r="A60" s="46" t="s">
        <v>146</v>
      </c>
      <c r="B60" s="42" t="s">
        <v>31</v>
      </c>
      <c r="C60" s="42" t="s">
        <v>157</v>
      </c>
      <c r="D60" s="41" t="s">
        <v>153</v>
      </c>
      <c r="E60" s="41"/>
      <c r="F60" s="44">
        <f>F61</f>
        <v>1632.6</v>
      </c>
    </row>
    <row r="61" spans="1:6" ht="31.5" x14ac:dyDescent="0.2">
      <c r="A61" s="41" t="s">
        <v>168</v>
      </c>
      <c r="B61" s="42" t="s">
        <v>31</v>
      </c>
      <c r="C61" s="42" t="s">
        <v>157</v>
      </c>
      <c r="D61" s="41" t="s">
        <v>167</v>
      </c>
      <c r="E61" s="41"/>
      <c r="F61" s="44">
        <f>F62+F64</f>
        <v>1632.6</v>
      </c>
    </row>
    <row r="62" spans="1:6" ht="31.5" x14ac:dyDescent="0.2">
      <c r="A62" s="41" t="s">
        <v>144</v>
      </c>
      <c r="B62" s="42" t="s">
        <v>31</v>
      </c>
      <c r="C62" s="42" t="s">
        <v>157</v>
      </c>
      <c r="D62" s="41" t="s">
        <v>167</v>
      </c>
      <c r="E62" s="41">
        <v>200</v>
      </c>
      <c r="F62" s="44">
        <f>F63</f>
        <v>879</v>
      </c>
    </row>
    <row r="63" spans="1:6" s="10" customFormat="1" ht="31.5" x14ac:dyDescent="0.25">
      <c r="A63" s="41" t="s">
        <v>145</v>
      </c>
      <c r="B63" s="42" t="s">
        <v>31</v>
      </c>
      <c r="C63" s="42" t="s">
        <v>157</v>
      </c>
      <c r="D63" s="41" t="s">
        <v>167</v>
      </c>
      <c r="E63" s="41">
        <v>240</v>
      </c>
      <c r="F63" s="44">
        <v>879</v>
      </c>
    </row>
    <row r="64" spans="1:6" s="10" customFormat="1" ht="15.75" x14ac:dyDescent="0.25">
      <c r="A64" s="46" t="s">
        <v>149</v>
      </c>
      <c r="B64" s="42" t="s">
        <v>31</v>
      </c>
      <c r="C64" s="42" t="s">
        <v>157</v>
      </c>
      <c r="D64" s="41" t="s">
        <v>167</v>
      </c>
      <c r="E64" s="176">
        <v>800</v>
      </c>
      <c r="F64" s="44">
        <f>F65</f>
        <v>753.6</v>
      </c>
    </row>
    <row r="65" spans="1:6" s="10" customFormat="1" ht="15.75" x14ac:dyDescent="0.25">
      <c r="A65" s="175" t="s">
        <v>283</v>
      </c>
      <c r="B65" s="42" t="s">
        <v>31</v>
      </c>
      <c r="C65" s="42" t="s">
        <v>157</v>
      </c>
      <c r="D65" s="41" t="s">
        <v>167</v>
      </c>
      <c r="E65" s="176">
        <v>830</v>
      </c>
      <c r="F65" s="44">
        <v>753.6</v>
      </c>
    </row>
    <row r="66" spans="1:6" s="10" customFormat="1" ht="15.75" x14ac:dyDescent="0.25">
      <c r="A66" s="35" t="s">
        <v>10</v>
      </c>
      <c r="B66" s="36" t="s">
        <v>35</v>
      </c>
      <c r="C66" s="36" t="s">
        <v>32</v>
      </c>
      <c r="D66" s="51"/>
      <c r="E66" s="51"/>
      <c r="F66" s="37">
        <f>F67</f>
        <v>2330.6</v>
      </c>
    </row>
    <row r="67" spans="1:6" s="17" customFormat="1" ht="15.75" x14ac:dyDescent="0.2">
      <c r="A67" s="38" t="s">
        <v>11</v>
      </c>
      <c r="B67" s="39" t="s">
        <v>35</v>
      </c>
      <c r="C67" s="39" t="s">
        <v>36</v>
      </c>
      <c r="D67" s="39"/>
      <c r="E67" s="39"/>
      <c r="F67" s="40">
        <f>F68</f>
        <v>2330.6</v>
      </c>
    </row>
    <row r="68" spans="1:6" s="17" customFormat="1" ht="47.25" x14ac:dyDescent="0.2">
      <c r="A68" s="41" t="s">
        <v>176</v>
      </c>
      <c r="B68" s="42" t="s">
        <v>35</v>
      </c>
      <c r="C68" s="42" t="s">
        <v>36</v>
      </c>
      <c r="D68" s="52" t="s">
        <v>173</v>
      </c>
      <c r="E68" s="45"/>
      <c r="F68" s="40">
        <f>F69+F72</f>
        <v>2330.6</v>
      </c>
    </row>
    <row r="69" spans="1:6" s="17" customFormat="1" ht="31.5" x14ac:dyDescent="0.2">
      <c r="A69" s="41" t="s">
        <v>174</v>
      </c>
      <c r="B69" s="42" t="s">
        <v>35</v>
      </c>
      <c r="C69" s="42" t="s">
        <v>36</v>
      </c>
      <c r="D69" s="52" t="s">
        <v>175</v>
      </c>
      <c r="E69" s="41"/>
      <c r="F69" s="40">
        <f>F70</f>
        <v>1581</v>
      </c>
    </row>
    <row r="70" spans="1:6" s="17" customFormat="1" ht="63" x14ac:dyDescent="0.2">
      <c r="A70" s="41" t="s">
        <v>143</v>
      </c>
      <c r="B70" s="42" t="s">
        <v>35</v>
      </c>
      <c r="C70" s="42" t="s">
        <v>36</v>
      </c>
      <c r="D70" s="52" t="s">
        <v>175</v>
      </c>
      <c r="E70" s="41">
        <v>100</v>
      </c>
      <c r="F70" s="40">
        <f>F71</f>
        <v>1581</v>
      </c>
    </row>
    <row r="71" spans="1:6" s="17" customFormat="1" ht="31.5" x14ac:dyDescent="0.2">
      <c r="A71" s="41" t="s">
        <v>139</v>
      </c>
      <c r="B71" s="42" t="s">
        <v>35</v>
      </c>
      <c r="C71" s="42" t="s">
        <v>36</v>
      </c>
      <c r="D71" s="52" t="s">
        <v>175</v>
      </c>
      <c r="E71" s="41">
        <v>120</v>
      </c>
      <c r="F71" s="40">
        <v>1581</v>
      </c>
    </row>
    <row r="72" spans="1:6" s="17" customFormat="1" ht="47.25" x14ac:dyDescent="0.2">
      <c r="A72" s="156" t="s">
        <v>266</v>
      </c>
      <c r="B72" s="42" t="s">
        <v>35</v>
      </c>
      <c r="C72" s="42" t="s">
        <v>36</v>
      </c>
      <c r="D72" s="158" t="s">
        <v>265</v>
      </c>
      <c r="E72" s="41"/>
      <c r="F72" s="40">
        <f>F73+F75</f>
        <v>749.6</v>
      </c>
    </row>
    <row r="73" spans="1:6" s="17" customFormat="1" ht="63" x14ac:dyDescent="0.2">
      <c r="A73" s="41" t="s">
        <v>143</v>
      </c>
      <c r="B73" s="42" t="s">
        <v>35</v>
      </c>
      <c r="C73" s="42" t="s">
        <v>36</v>
      </c>
      <c r="D73" s="52" t="s">
        <v>265</v>
      </c>
      <c r="E73" s="41">
        <v>100</v>
      </c>
      <c r="F73" s="40">
        <f>F74</f>
        <v>700</v>
      </c>
    </row>
    <row r="74" spans="1:6" s="17" customFormat="1" ht="31.5" x14ac:dyDescent="0.2">
      <c r="A74" s="41" t="s">
        <v>139</v>
      </c>
      <c r="B74" s="42" t="s">
        <v>35</v>
      </c>
      <c r="C74" s="42" t="s">
        <v>36</v>
      </c>
      <c r="D74" s="52" t="s">
        <v>265</v>
      </c>
      <c r="E74" s="41">
        <v>120</v>
      </c>
      <c r="F74" s="40">
        <v>700</v>
      </c>
    </row>
    <row r="75" spans="1:6" s="17" customFormat="1" ht="31.5" x14ac:dyDescent="0.2">
      <c r="A75" s="41" t="s">
        <v>144</v>
      </c>
      <c r="B75" s="42" t="s">
        <v>35</v>
      </c>
      <c r="C75" s="42" t="s">
        <v>36</v>
      </c>
      <c r="D75" s="52" t="s">
        <v>265</v>
      </c>
      <c r="E75" s="41">
        <v>200</v>
      </c>
      <c r="F75" s="40">
        <f>F76</f>
        <v>49.6</v>
      </c>
    </row>
    <row r="76" spans="1:6" s="17" customFormat="1" ht="31.5" x14ac:dyDescent="0.2">
      <c r="A76" s="41" t="s">
        <v>145</v>
      </c>
      <c r="B76" s="42" t="s">
        <v>35</v>
      </c>
      <c r="C76" s="42" t="s">
        <v>36</v>
      </c>
      <c r="D76" s="52" t="s">
        <v>265</v>
      </c>
      <c r="E76" s="41">
        <v>240</v>
      </c>
      <c r="F76" s="40">
        <v>49.6</v>
      </c>
    </row>
    <row r="77" spans="1:6" s="10" customFormat="1" ht="31.5" x14ac:dyDescent="0.25">
      <c r="A77" s="35" t="s">
        <v>12</v>
      </c>
      <c r="B77" s="36" t="s">
        <v>36</v>
      </c>
      <c r="C77" s="36" t="s">
        <v>32</v>
      </c>
      <c r="D77" s="36"/>
      <c r="E77" s="36"/>
      <c r="F77" s="37">
        <f>F78+F100</f>
        <v>3539</v>
      </c>
    </row>
    <row r="78" spans="1:6" s="17" customFormat="1" ht="31.5" x14ac:dyDescent="0.2">
      <c r="A78" s="53" t="s">
        <v>13</v>
      </c>
      <c r="B78" s="39" t="s">
        <v>36</v>
      </c>
      <c r="C78" s="39">
        <v>10</v>
      </c>
      <c r="D78" s="39"/>
      <c r="E78" s="39"/>
      <c r="F78" s="40">
        <f>F79</f>
        <v>3000</v>
      </c>
    </row>
    <row r="79" spans="1:6" ht="47.25" x14ac:dyDescent="0.2">
      <c r="A79" s="46" t="s">
        <v>196</v>
      </c>
      <c r="B79" s="42" t="s">
        <v>36</v>
      </c>
      <c r="C79" s="42" t="s">
        <v>178</v>
      </c>
      <c r="D79" s="46" t="s">
        <v>179</v>
      </c>
      <c r="E79" s="46"/>
      <c r="F79" s="44">
        <f>F80+F84+F92+F96+F88</f>
        <v>3000</v>
      </c>
    </row>
    <row r="80" spans="1:6" ht="31.5" x14ac:dyDescent="0.2">
      <c r="A80" s="41" t="s">
        <v>180</v>
      </c>
      <c r="B80" s="42" t="s">
        <v>36</v>
      </c>
      <c r="C80" s="42" t="s">
        <v>178</v>
      </c>
      <c r="D80" s="41" t="s">
        <v>181</v>
      </c>
      <c r="E80" s="41"/>
      <c r="F80" s="44">
        <f>F81</f>
        <v>56</v>
      </c>
    </row>
    <row r="81" spans="1:6" ht="31.5" x14ac:dyDescent="0.2">
      <c r="A81" s="41" t="s">
        <v>182</v>
      </c>
      <c r="B81" s="42" t="s">
        <v>36</v>
      </c>
      <c r="C81" s="42" t="s">
        <v>178</v>
      </c>
      <c r="D81" s="54" t="s">
        <v>183</v>
      </c>
      <c r="E81" s="41"/>
      <c r="F81" s="44">
        <f>F82</f>
        <v>56</v>
      </c>
    </row>
    <row r="82" spans="1:6" ht="31.5" x14ac:dyDescent="0.2">
      <c r="A82" s="41" t="s">
        <v>144</v>
      </c>
      <c r="B82" s="42" t="s">
        <v>36</v>
      </c>
      <c r="C82" s="42" t="s">
        <v>178</v>
      </c>
      <c r="D82" s="54" t="s">
        <v>183</v>
      </c>
      <c r="E82" s="41">
        <v>200</v>
      </c>
      <c r="F82" s="44">
        <f>F83</f>
        <v>56</v>
      </c>
    </row>
    <row r="83" spans="1:6" ht="31.5" x14ac:dyDescent="0.2">
      <c r="A83" s="41" t="s">
        <v>145</v>
      </c>
      <c r="B83" s="42" t="s">
        <v>36</v>
      </c>
      <c r="C83" s="42" t="s">
        <v>178</v>
      </c>
      <c r="D83" s="54" t="s">
        <v>183</v>
      </c>
      <c r="E83" s="41">
        <v>240</v>
      </c>
      <c r="F83" s="44">
        <v>56</v>
      </c>
    </row>
    <row r="84" spans="1:6" ht="63" x14ac:dyDescent="0.2">
      <c r="A84" s="46" t="s">
        <v>184</v>
      </c>
      <c r="B84" s="42" t="s">
        <v>36</v>
      </c>
      <c r="C84" s="42" t="s">
        <v>178</v>
      </c>
      <c r="D84" s="41" t="s">
        <v>185</v>
      </c>
      <c r="E84" s="46"/>
      <c r="F84" s="44">
        <f>F85</f>
        <v>540</v>
      </c>
    </row>
    <row r="85" spans="1:6" ht="31.5" x14ac:dyDescent="0.2">
      <c r="A85" s="46" t="s">
        <v>182</v>
      </c>
      <c r="B85" s="42" t="s">
        <v>36</v>
      </c>
      <c r="C85" s="42" t="s">
        <v>178</v>
      </c>
      <c r="D85" s="54" t="s">
        <v>186</v>
      </c>
      <c r="E85" s="46"/>
      <c r="F85" s="44">
        <f>F86</f>
        <v>540</v>
      </c>
    </row>
    <row r="86" spans="1:6" ht="31.5" x14ac:dyDescent="0.2">
      <c r="A86" s="41" t="s">
        <v>144</v>
      </c>
      <c r="B86" s="42" t="s">
        <v>36</v>
      </c>
      <c r="C86" s="42" t="s">
        <v>178</v>
      </c>
      <c r="D86" s="54" t="s">
        <v>186</v>
      </c>
      <c r="E86" s="41">
        <v>200</v>
      </c>
      <c r="F86" s="44">
        <f>F87</f>
        <v>540</v>
      </c>
    </row>
    <row r="87" spans="1:6" ht="31.5" x14ac:dyDescent="0.2">
      <c r="A87" s="41" t="s">
        <v>145</v>
      </c>
      <c r="B87" s="42" t="s">
        <v>36</v>
      </c>
      <c r="C87" s="42" t="s">
        <v>178</v>
      </c>
      <c r="D87" s="54" t="s">
        <v>186</v>
      </c>
      <c r="E87" s="41">
        <v>240</v>
      </c>
      <c r="F87" s="44">
        <v>540</v>
      </c>
    </row>
    <row r="88" spans="1:6" ht="31.5" x14ac:dyDescent="0.2">
      <c r="A88" s="156" t="s">
        <v>262</v>
      </c>
      <c r="B88" s="42" t="s">
        <v>36</v>
      </c>
      <c r="C88" s="42" t="s">
        <v>178</v>
      </c>
      <c r="D88" s="41" t="s">
        <v>263</v>
      </c>
      <c r="E88" s="46"/>
      <c r="F88" s="44">
        <f>F89</f>
        <v>42</v>
      </c>
    </row>
    <row r="89" spans="1:6" ht="31.5" x14ac:dyDescent="0.2">
      <c r="A89" s="46" t="s">
        <v>182</v>
      </c>
      <c r="B89" s="42" t="s">
        <v>36</v>
      </c>
      <c r="C89" s="42" t="s">
        <v>178</v>
      </c>
      <c r="D89" s="54" t="s">
        <v>264</v>
      </c>
      <c r="E89" s="46"/>
      <c r="F89" s="44">
        <f>F90</f>
        <v>42</v>
      </c>
    </row>
    <row r="90" spans="1:6" ht="31.5" x14ac:dyDescent="0.2">
      <c r="A90" s="41" t="s">
        <v>144</v>
      </c>
      <c r="B90" s="42" t="s">
        <v>36</v>
      </c>
      <c r="C90" s="42" t="s">
        <v>178</v>
      </c>
      <c r="D90" s="54" t="s">
        <v>264</v>
      </c>
      <c r="E90" s="41">
        <v>200</v>
      </c>
      <c r="F90" s="44">
        <f>F91</f>
        <v>42</v>
      </c>
    </row>
    <row r="91" spans="1:6" ht="31.5" x14ac:dyDescent="0.2">
      <c r="A91" s="41" t="s">
        <v>145</v>
      </c>
      <c r="B91" s="42" t="s">
        <v>36</v>
      </c>
      <c r="C91" s="42" t="s">
        <v>178</v>
      </c>
      <c r="D91" s="54" t="s">
        <v>264</v>
      </c>
      <c r="E91" s="41">
        <v>240</v>
      </c>
      <c r="F91" s="44">
        <v>42</v>
      </c>
    </row>
    <row r="92" spans="1:6" ht="31.5" x14ac:dyDescent="0.2">
      <c r="A92" s="41" t="s">
        <v>187</v>
      </c>
      <c r="B92" s="42" t="s">
        <v>36</v>
      </c>
      <c r="C92" s="42" t="s">
        <v>178</v>
      </c>
      <c r="D92" s="41" t="s">
        <v>188</v>
      </c>
      <c r="E92" s="41"/>
      <c r="F92" s="44">
        <f>F93</f>
        <v>1700</v>
      </c>
    </row>
    <row r="93" spans="1:6" ht="15.75" x14ac:dyDescent="0.2">
      <c r="A93" s="55" t="s">
        <v>189</v>
      </c>
      <c r="B93" s="42" t="s">
        <v>36</v>
      </c>
      <c r="C93" s="42" t="s">
        <v>178</v>
      </c>
      <c r="D93" s="41" t="s">
        <v>190</v>
      </c>
      <c r="E93" s="45"/>
      <c r="F93" s="44">
        <f>F94</f>
        <v>1700</v>
      </c>
    </row>
    <row r="94" spans="1:6" ht="31.5" x14ac:dyDescent="0.2">
      <c r="A94" s="41" t="s">
        <v>144</v>
      </c>
      <c r="B94" s="42" t="s">
        <v>36</v>
      </c>
      <c r="C94" s="42" t="s">
        <v>178</v>
      </c>
      <c r="D94" s="41" t="s">
        <v>190</v>
      </c>
      <c r="E94" s="41">
        <v>200</v>
      </c>
      <c r="F94" s="44">
        <f>F95</f>
        <v>1700</v>
      </c>
    </row>
    <row r="95" spans="1:6" ht="31.5" x14ac:dyDescent="0.2">
      <c r="A95" s="41" t="s">
        <v>145</v>
      </c>
      <c r="B95" s="42" t="s">
        <v>36</v>
      </c>
      <c r="C95" s="42" t="s">
        <v>178</v>
      </c>
      <c r="D95" s="41" t="s">
        <v>190</v>
      </c>
      <c r="E95" s="41">
        <v>240</v>
      </c>
      <c r="F95" s="44">
        <v>1700</v>
      </c>
    </row>
    <row r="96" spans="1:6" ht="15.75" x14ac:dyDescent="0.2">
      <c r="A96" s="41" t="s">
        <v>191</v>
      </c>
      <c r="B96" s="42" t="s">
        <v>36</v>
      </c>
      <c r="C96" s="42" t="s">
        <v>178</v>
      </c>
      <c r="D96" s="41" t="s">
        <v>192</v>
      </c>
      <c r="E96" s="41"/>
      <c r="F96" s="44">
        <f>F97</f>
        <v>662</v>
      </c>
    </row>
    <row r="97" spans="1:6" ht="15.75" x14ac:dyDescent="0.2">
      <c r="A97" s="55" t="s">
        <v>189</v>
      </c>
      <c r="B97" s="42" t="s">
        <v>36</v>
      </c>
      <c r="C97" s="42" t="s">
        <v>178</v>
      </c>
      <c r="D97" s="41" t="s">
        <v>193</v>
      </c>
      <c r="E97" s="41"/>
      <c r="F97" s="44">
        <f>F98</f>
        <v>662</v>
      </c>
    </row>
    <row r="98" spans="1:6" ht="47.25" x14ac:dyDescent="0.2">
      <c r="A98" s="56" t="s">
        <v>194</v>
      </c>
      <c r="B98" s="42" t="s">
        <v>36</v>
      </c>
      <c r="C98" s="42" t="s">
        <v>178</v>
      </c>
      <c r="D98" s="41" t="s">
        <v>193</v>
      </c>
      <c r="E98" s="41">
        <v>600</v>
      </c>
      <c r="F98" s="44">
        <f>F99</f>
        <v>662</v>
      </c>
    </row>
    <row r="99" spans="1:6" ht="78.75" x14ac:dyDescent="0.2">
      <c r="A99" s="41" t="s">
        <v>195</v>
      </c>
      <c r="B99" s="42" t="s">
        <v>36</v>
      </c>
      <c r="C99" s="42" t="s">
        <v>178</v>
      </c>
      <c r="D99" s="41" t="s">
        <v>193</v>
      </c>
      <c r="E99" s="41">
        <v>630</v>
      </c>
      <c r="F99" s="44">
        <v>662</v>
      </c>
    </row>
    <row r="100" spans="1:6" s="17" customFormat="1" ht="31.5" x14ac:dyDescent="0.2">
      <c r="A100" s="38" t="s">
        <v>14</v>
      </c>
      <c r="B100" s="39" t="s">
        <v>36</v>
      </c>
      <c r="C100" s="39">
        <v>14</v>
      </c>
      <c r="D100" s="39"/>
      <c r="E100" s="39"/>
      <c r="F100" s="40">
        <f>F101</f>
        <v>539</v>
      </c>
    </row>
    <row r="101" spans="1:6" s="17" customFormat="1" ht="47.25" x14ac:dyDescent="0.2">
      <c r="A101" s="41" t="s">
        <v>196</v>
      </c>
      <c r="B101" s="42" t="s">
        <v>36</v>
      </c>
      <c r="C101" s="42" t="s">
        <v>54</v>
      </c>
      <c r="D101" s="46" t="s">
        <v>179</v>
      </c>
      <c r="E101" s="46"/>
      <c r="F101" s="40">
        <f>F102</f>
        <v>539</v>
      </c>
    </row>
    <row r="102" spans="1:6" ht="44.25" customHeight="1" x14ac:dyDescent="0.2">
      <c r="A102" s="57" t="s">
        <v>267</v>
      </c>
      <c r="B102" s="42" t="s">
        <v>36</v>
      </c>
      <c r="C102" s="42" t="s">
        <v>54</v>
      </c>
      <c r="D102" s="41" t="s">
        <v>197</v>
      </c>
      <c r="E102" s="46"/>
      <c r="F102" s="44">
        <f>F103</f>
        <v>539</v>
      </c>
    </row>
    <row r="103" spans="1:6" ht="47.25" x14ac:dyDescent="0.2">
      <c r="A103" s="41" t="s">
        <v>154</v>
      </c>
      <c r="B103" s="42" t="s">
        <v>36</v>
      </c>
      <c r="C103" s="42" t="s">
        <v>54</v>
      </c>
      <c r="D103" s="41" t="s">
        <v>198</v>
      </c>
      <c r="E103" s="41"/>
      <c r="F103" s="44">
        <f>F104</f>
        <v>539</v>
      </c>
    </row>
    <row r="104" spans="1:6" ht="15.75" x14ac:dyDescent="0.2">
      <c r="A104" s="41" t="s">
        <v>156</v>
      </c>
      <c r="B104" s="42" t="s">
        <v>36</v>
      </c>
      <c r="C104" s="42" t="s">
        <v>54</v>
      </c>
      <c r="D104" s="41" t="s">
        <v>198</v>
      </c>
      <c r="E104" s="41">
        <v>500</v>
      </c>
      <c r="F104" s="44">
        <f>F105</f>
        <v>539</v>
      </c>
    </row>
    <row r="105" spans="1:6" ht="15.75" x14ac:dyDescent="0.2">
      <c r="A105" s="41" t="s">
        <v>75</v>
      </c>
      <c r="B105" s="42" t="s">
        <v>36</v>
      </c>
      <c r="C105" s="42" t="s">
        <v>54</v>
      </c>
      <c r="D105" s="41" t="s">
        <v>198</v>
      </c>
      <c r="E105" s="41">
        <v>540</v>
      </c>
      <c r="F105" s="44">
        <v>539</v>
      </c>
    </row>
    <row r="106" spans="1:6" s="10" customFormat="1" ht="15.75" x14ac:dyDescent="0.25">
      <c r="A106" s="35" t="s">
        <v>15</v>
      </c>
      <c r="B106" s="36" t="s">
        <v>37</v>
      </c>
      <c r="C106" s="36" t="s">
        <v>32</v>
      </c>
      <c r="D106" s="36"/>
      <c r="E106" s="36"/>
      <c r="F106" s="37">
        <f>F107+F117+F130</f>
        <v>15088.699999999999</v>
      </c>
    </row>
    <row r="107" spans="1:6" s="17" customFormat="1" ht="15.75" x14ac:dyDescent="0.2">
      <c r="A107" s="38" t="s">
        <v>16</v>
      </c>
      <c r="B107" s="39" t="s">
        <v>37</v>
      </c>
      <c r="C107" s="39" t="s">
        <v>31</v>
      </c>
      <c r="D107" s="39"/>
      <c r="E107" s="39"/>
      <c r="F107" s="40">
        <f>F108+F112</f>
        <v>3838.4</v>
      </c>
    </row>
    <row r="108" spans="1:6" s="17" customFormat="1" ht="15.75" x14ac:dyDescent="0.2">
      <c r="A108" s="46" t="s">
        <v>146</v>
      </c>
      <c r="B108" s="58" t="s">
        <v>37</v>
      </c>
      <c r="C108" s="58" t="s">
        <v>31</v>
      </c>
      <c r="D108" s="41" t="s">
        <v>153</v>
      </c>
      <c r="E108" s="41"/>
      <c r="F108" s="40">
        <f>F109</f>
        <v>117</v>
      </c>
    </row>
    <row r="109" spans="1:6" ht="31.5" x14ac:dyDescent="0.2">
      <c r="A109" s="41" t="s">
        <v>200</v>
      </c>
      <c r="B109" s="58" t="s">
        <v>37</v>
      </c>
      <c r="C109" s="58" t="s">
        <v>31</v>
      </c>
      <c r="D109" s="41" t="s">
        <v>199</v>
      </c>
      <c r="E109" s="41"/>
      <c r="F109" s="44">
        <f>F110</f>
        <v>117</v>
      </c>
    </row>
    <row r="110" spans="1:6" ht="63" x14ac:dyDescent="0.2">
      <c r="A110" s="41" t="s">
        <v>143</v>
      </c>
      <c r="B110" s="58" t="s">
        <v>37</v>
      </c>
      <c r="C110" s="58" t="s">
        <v>31</v>
      </c>
      <c r="D110" s="41" t="s">
        <v>199</v>
      </c>
      <c r="E110" s="41">
        <v>100</v>
      </c>
      <c r="F110" s="44">
        <f>F111</f>
        <v>117</v>
      </c>
    </row>
    <row r="111" spans="1:6" ht="31.5" x14ac:dyDescent="0.2">
      <c r="A111" s="41" t="s">
        <v>139</v>
      </c>
      <c r="B111" s="58" t="s">
        <v>37</v>
      </c>
      <c r="C111" s="58" t="s">
        <v>31</v>
      </c>
      <c r="D111" s="41" t="s">
        <v>199</v>
      </c>
      <c r="E111" s="41">
        <v>120</v>
      </c>
      <c r="F111" s="44">
        <v>117</v>
      </c>
    </row>
    <row r="112" spans="1:6" ht="47.25" x14ac:dyDescent="0.2">
      <c r="A112" s="41" t="s">
        <v>280</v>
      </c>
      <c r="B112" s="58" t="s">
        <v>37</v>
      </c>
      <c r="C112" s="58" t="s">
        <v>31</v>
      </c>
      <c r="D112" s="41" t="s">
        <v>228</v>
      </c>
      <c r="E112" s="41"/>
      <c r="F112" s="44">
        <f>F113</f>
        <v>3721.4</v>
      </c>
    </row>
    <row r="113" spans="1:6" ht="31.5" x14ac:dyDescent="0.2">
      <c r="A113" s="41" t="s">
        <v>276</v>
      </c>
      <c r="B113" s="58" t="s">
        <v>37</v>
      </c>
      <c r="C113" s="58" t="s">
        <v>31</v>
      </c>
      <c r="D113" s="41" t="s">
        <v>277</v>
      </c>
      <c r="E113" s="41"/>
      <c r="F113" s="44">
        <f>F114</f>
        <v>3721.4</v>
      </c>
    </row>
    <row r="114" spans="1:6" ht="15.75" x14ac:dyDescent="0.2">
      <c r="A114" s="41" t="s">
        <v>278</v>
      </c>
      <c r="B114" s="58" t="s">
        <v>37</v>
      </c>
      <c r="C114" s="58" t="s">
        <v>31</v>
      </c>
      <c r="D114" s="41" t="s">
        <v>279</v>
      </c>
      <c r="E114" s="41"/>
      <c r="F114" s="44">
        <f>F115</f>
        <v>3721.4</v>
      </c>
    </row>
    <row r="115" spans="1:6" ht="63" x14ac:dyDescent="0.2">
      <c r="A115" s="41" t="s">
        <v>143</v>
      </c>
      <c r="B115" s="58" t="s">
        <v>37</v>
      </c>
      <c r="C115" s="58" t="s">
        <v>31</v>
      </c>
      <c r="D115" s="41" t="s">
        <v>279</v>
      </c>
      <c r="E115" s="41">
        <v>100</v>
      </c>
      <c r="F115" s="44">
        <f>F116</f>
        <v>3721.4</v>
      </c>
    </row>
    <row r="116" spans="1:6" ht="31.5" x14ac:dyDescent="0.2">
      <c r="A116" s="41" t="s">
        <v>139</v>
      </c>
      <c r="B116" s="58" t="s">
        <v>37</v>
      </c>
      <c r="C116" s="58" t="s">
        <v>31</v>
      </c>
      <c r="D116" s="41" t="s">
        <v>279</v>
      </c>
      <c r="E116" s="41">
        <v>120</v>
      </c>
      <c r="F116" s="44">
        <v>3721.4</v>
      </c>
    </row>
    <row r="117" spans="1:6" s="17" customFormat="1" ht="15.75" x14ac:dyDescent="0.2">
      <c r="A117" s="38" t="s">
        <v>17</v>
      </c>
      <c r="B117" s="39" t="s">
        <v>37</v>
      </c>
      <c r="C117" s="39" t="s">
        <v>42</v>
      </c>
      <c r="D117" s="39"/>
      <c r="E117" s="39"/>
      <c r="F117" s="40">
        <f>F118</f>
        <v>11198</v>
      </c>
    </row>
    <row r="118" spans="1:6" s="17" customFormat="1" ht="47.25" x14ac:dyDescent="0.2">
      <c r="A118" s="41" t="s">
        <v>213</v>
      </c>
      <c r="B118" s="58" t="s">
        <v>37</v>
      </c>
      <c r="C118" s="58" t="s">
        <v>42</v>
      </c>
      <c r="D118" s="41" t="s">
        <v>201</v>
      </c>
      <c r="E118" s="41"/>
      <c r="F118" s="40">
        <f>F119+F123</f>
        <v>11198</v>
      </c>
    </row>
    <row r="119" spans="1:6" s="17" customFormat="1" ht="31.5" x14ac:dyDescent="0.2">
      <c r="A119" s="41" t="s">
        <v>202</v>
      </c>
      <c r="B119" s="58" t="s">
        <v>37</v>
      </c>
      <c r="C119" s="58" t="s">
        <v>42</v>
      </c>
      <c r="D119" s="41" t="s">
        <v>203</v>
      </c>
      <c r="E119" s="41"/>
      <c r="F119" s="40">
        <f>F120</f>
        <v>10791</v>
      </c>
    </row>
    <row r="120" spans="1:6" s="17" customFormat="1" ht="15.75" x14ac:dyDescent="0.2">
      <c r="A120" s="50" t="s">
        <v>204</v>
      </c>
      <c r="B120" s="58" t="s">
        <v>37</v>
      </c>
      <c r="C120" s="58" t="s">
        <v>42</v>
      </c>
      <c r="D120" s="41" t="s">
        <v>205</v>
      </c>
      <c r="E120" s="41"/>
      <c r="F120" s="40">
        <f>F121</f>
        <v>10791</v>
      </c>
    </row>
    <row r="121" spans="1:6" s="17" customFormat="1" ht="31.5" x14ac:dyDescent="0.2">
      <c r="A121" s="41" t="s">
        <v>144</v>
      </c>
      <c r="B121" s="58" t="s">
        <v>37</v>
      </c>
      <c r="C121" s="58" t="s">
        <v>42</v>
      </c>
      <c r="D121" s="41" t="s">
        <v>205</v>
      </c>
      <c r="E121" s="41">
        <v>200</v>
      </c>
      <c r="F121" s="40">
        <f>F122</f>
        <v>10791</v>
      </c>
    </row>
    <row r="122" spans="1:6" s="17" customFormat="1" ht="31.5" x14ac:dyDescent="0.2">
      <c r="A122" s="41" t="s">
        <v>145</v>
      </c>
      <c r="B122" s="58" t="s">
        <v>37</v>
      </c>
      <c r="C122" s="58" t="s">
        <v>42</v>
      </c>
      <c r="D122" s="41" t="s">
        <v>205</v>
      </c>
      <c r="E122" s="41">
        <v>240</v>
      </c>
      <c r="F122" s="40">
        <v>10791</v>
      </c>
    </row>
    <row r="123" spans="1:6" s="17" customFormat="1" ht="31.5" x14ac:dyDescent="0.2">
      <c r="A123" s="41" t="s">
        <v>206</v>
      </c>
      <c r="B123" s="58" t="s">
        <v>37</v>
      </c>
      <c r="C123" s="58" t="s">
        <v>42</v>
      </c>
      <c r="D123" s="41" t="s">
        <v>207</v>
      </c>
      <c r="E123" s="41"/>
      <c r="F123" s="40">
        <f>F124+F127</f>
        <v>407</v>
      </c>
    </row>
    <row r="124" spans="1:6" ht="15.75" x14ac:dyDescent="0.2">
      <c r="A124" s="50" t="s">
        <v>204</v>
      </c>
      <c r="B124" s="58" t="s">
        <v>37</v>
      </c>
      <c r="C124" s="58" t="s">
        <v>42</v>
      </c>
      <c r="D124" s="41" t="s">
        <v>208</v>
      </c>
      <c r="E124" s="41"/>
      <c r="F124" s="44">
        <f>F125</f>
        <v>361</v>
      </c>
    </row>
    <row r="125" spans="1:6" ht="31.5" x14ac:dyDescent="0.2">
      <c r="A125" s="41" t="s">
        <v>144</v>
      </c>
      <c r="B125" s="58" t="s">
        <v>37</v>
      </c>
      <c r="C125" s="58" t="s">
        <v>42</v>
      </c>
      <c r="D125" s="41" t="s">
        <v>208</v>
      </c>
      <c r="E125" s="41">
        <v>200</v>
      </c>
      <c r="F125" s="44">
        <f>F126</f>
        <v>361</v>
      </c>
    </row>
    <row r="126" spans="1:6" ht="31.5" x14ac:dyDescent="0.2">
      <c r="A126" s="41" t="s">
        <v>145</v>
      </c>
      <c r="B126" s="58" t="s">
        <v>37</v>
      </c>
      <c r="C126" s="58" t="s">
        <v>42</v>
      </c>
      <c r="D126" s="41" t="s">
        <v>208</v>
      </c>
      <c r="E126" s="41">
        <v>240</v>
      </c>
      <c r="F126" s="44">
        <v>361</v>
      </c>
    </row>
    <row r="127" spans="1:6" ht="31.5" x14ac:dyDescent="0.2">
      <c r="A127" s="156" t="s">
        <v>284</v>
      </c>
      <c r="B127" s="58" t="s">
        <v>37</v>
      </c>
      <c r="C127" s="58" t="s">
        <v>42</v>
      </c>
      <c r="D127" s="41" t="s">
        <v>285</v>
      </c>
      <c r="E127" s="41"/>
      <c r="F127" s="177">
        <f>F128</f>
        <v>46</v>
      </c>
    </row>
    <row r="128" spans="1:6" ht="31.5" x14ac:dyDescent="0.2">
      <c r="A128" s="41" t="s">
        <v>144</v>
      </c>
      <c r="B128" s="58" t="s">
        <v>37</v>
      </c>
      <c r="C128" s="58" t="s">
        <v>42</v>
      </c>
      <c r="D128" s="41" t="s">
        <v>285</v>
      </c>
      <c r="E128" s="41">
        <v>200</v>
      </c>
      <c r="F128" s="178">
        <f>F129</f>
        <v>46</v>
      </c>
    </row>
    <row r="129" spans="1:6" ht="31.5" x14ac:dyDescent="0.2">
      <c r="A129" s="41" t="s">
        <v>145</v>
      </c>
      <c r="B129" s="58" t="s">
        <v>37</v>
      </c>
      <c r="C129" s="58" t="s">
        <v>42</v>
      </c>
      <c r="D129" s="41" t="s">
        <v>285</v>
      </c>
      <c r="E129" s="41">
        <v>240</v>
      </c>
      <c r="F129" s="178">
        <v>46</v>
      </c>
    </row>
    <row r="130" spans="1:6" ht="15.75" x14ac:dyDescent="0.2">
      <c r="A130" s="45" t="s">
        <v>270</v>
      </c>
      <c r="B130" s="171" t="s">
        <v>37</v>
      </c>
      <c r="C130" s="171" t="s">
        <v>269</v>
      </c>
      <c r="D130" s="45"/>
      <c r="E130" s="45"/>
      <c r="F130" s="172">
        <f>F131</f>
        <v>52.3</v>
      </c>
    </row>
    <row r="131" spans="1:6" ht="47.25" x14ac:dyDescent="0.2">
      <c r="A131" s="41" t="s">
        <v>169</v>
      </c>
      <c r="B131" s="58" t="s">
        <v>37</v>
      </c>
      <c r="C131" s="58" t="s">
        <v>269</v>
      </c>
      <c r="D131" s="41" t="s">
        <v>271</v>
      </c>
      <c r="E131" s="41"/>
      <c r="F131" s="173">
        <f>F132</f>
        <v>52.3</v>
      </c>
    </row>
    <row r="132" spans="1:6" ht="31.5" x14ac:dyDescent="0.2">
      <c r="A132" s="41" t="s">
        <v>272</v>
      </c>
      <c r="B132" s="58" t="s">
        <v>37</v>
      </c>
      <c r="C132" s="58" t="s">
        <v>269</v>
      </c>
      <c r="D132" s="41" t="s">
        <v>273</v>
      </c>
      <c r="E132" s="41"/>
      <c r="F132" s="173">
        <f>F133</f>
        <v>52.3</v>
      </c>
    </row>
    <row r="133" spans="1:6" ht="27" customHeight="1" x14ac:dyDescent="0.2">
      <c r="A133" s="41" t="s">
        <v>274</v>
      </c>
      <c r="B133" s="58" t="s">
        <v>37</v>
      </c>
      <c r="C133" s="58" t="s">
        <v>269</v>
      </c>
      <c r="D133" s="41" t="s">
        <v>275</v>
      </c>
      <c r="E133" s="41"/>
      <c r="F133" s="173">
        <f>F134</f>
        <v>52.3</v>
      </c>
    </row>
    <row r="134" spans="1:6" ht="31.5" x14ac:dyDescent="0.2">
      <c r="A134" s="41" t="s">
        <v>144</v>
      </c>
      <c r="B134" s="58" t="s">
        <v>37</v>
      </c>
      <c r="C134" s="58" t="s">
        <v>269</v>
      </c>
      <c r="D134" s="41" t="s">
        <v>275</v>
      </c>
      <c r="E134" s="41">
        <v>200</v>
      </c>
      <c r="F134" s="173">
        <f>F135</f>
        <v>52.3</v>
      </c>
    </row>
    <row r="135" spans="1:6" ht="31.5" x14ac:dyDescent="0.2">
      <c r="A135" s="41" t="s">
        <v>145</v>
      </c>
      <c r="B135" s="58" t="s">
        <v>37</v>
      </c>
      <c r="C135" s="58" t="s">
        <v>269</v>
      </c>
      <c r="D135" s="41" t="s">
        <v>275</v>
      </c>
      <c r="E135" s="41">
        <v>240</v>
      </c>
      <c r="F135" s="173">
        <v>52.3</v>
      </c>
    </row>
    <row r="136" spans="1:6" s="10" customFormat="1" ht="15.75" x14ac:dyDescent="0.25">
      <c r="A136" s="35" t="s">
        <v>18</v>
      </c>
      <c r="B136" s="36" t="s">
        <v>38</v>
      </c>
      <c r="C136" s="36" t="s">
        <v>32</v>
      </c>
      <c r="D136" s="36"/>
      <c r="E136" s="36"/>
      <c r="F136" s="37">
        <f>F137+F142</f>
        <v>38461.599999999999</v>
      </c>
    </row>
    <row r="137" spans="1:6" s="17" customFormat="1" ht="15.75" x14ac:dyDescent="0.2">
      <c r="A137" s="38" t="s">
        <v>19</v>
      </c>
      <c r="B137" s="59" t="s">
        <v>38</v>
      </c>
      <c r="C137" s="59" t="s">
        <v>31</v>
      </c>
      <c r="D137" s="39"/>
      <c r="E137" s="39"/>
      <c r="F137" s="40">
        <f>F138</f>
        <v>423</v>
      </c>
    </row>
    <row r="138" spans="1:6" s="17" customFormat="1" ht="47.25" x14ac:dyDescent="0.2">
      <c r="A138" s="41" t="s">
        <v>212</v>
      </c>
      <c r="B138" s="42" t="s">
        <v>38</v>
      </c>
      <c r="C138" s="42" t="s">
        <v>31</v>
      </c>
      <c r="D138" s="41" t="s">
        <v>160</v>
      </c>
      <c r="E138" s="39"/>
      <c r="F138" s="40">
        <f>F139</f>
        <v>423</v>
      </c>
    </row>
    <row r="139" spans="1:6" ht="63" x14ac:dyDescent="0.2">
      <c r="A139" s="41" t="s">
        <v>209</v>
      </c>
      <c r="B139" s="42" t="s">
        <v>38</v>
      </c>
      <c r="C139" s="42" t="s">
        <v>31</v>
      </c>
      <c r="D139" s="41" t="s">
        <v>210</v>
      </c>
      <c r="E139" s="59"/>
      <c r="F139" s="44">
        <f>F140</f>
        <v>423</v>
      </c>
    </row>
    <row r="140" spans="1:6" ht="38.25" customHeight="1" x14ac:dyDescent="0.2">
      <c r="A140" s="41" t="s">
        <v>144</v>
      </c>
      <c r="B140" s="42" t="s">
        <v>38</v>
      </c>
      <c r="C140" s="42" t="s">
        <v>31</v>
      </c>
      <c r="D140" s="41" t="s">
        <v>211</v>
      </c>
      <c r="E140" s="41">
        <v>200</v>
      </c>
      <c r="F140" s="44">
        <f>F141</f>
        <v>423</v>
      </c>
    </row>
    <row r="141" spans="1:6" ht="31.5" x14ac:dyDescent="0.2">
      <c r="A141" s="41" t="s">
        <v>145</v>
      </c>
      <c r="B141" s="42" t="s">
        <v>38</v>
      </c>
      <c r="C141" s="42" t="s">
        <v>31</v>
      </c>
      <c r="D141" s="41" t="s">
        <v>211</v>
      </c>
      <c r="E141" s="41">
        <v>240</v>
      </c>
      <c r="F141" s="44">
        <v>423</v>
      </c>
    </row>
    <row r="142" spans="1:6" s="17" customFormat="1" ht="15.75" x14ac:dyDescent="0.2">
      <c r="A142" s="38" t="s">
        <v>20</v>
      </c>
      <c r="B142" s="39" t="s">
        <v>38</v>
      </c>
      <c r="C142" s="39" t="s">
        <v>36</v>
      </c>
      <c r="D142" s="39"/>
      <c r="E142" s="39"/>
      <c r="F142" s="40">
        <f>F143+F151</f>
        <v>38038.6</v>
      </c>
    </row>
    <row r="143" spans="1:6" s="17" customFormat="1" ht="47.25" x14ac:dyDescent="0.2">
      <c r="A143" s="41" t="s">
        <v>227</v>
      </c>
      <c r="B143" s="58" t="s">
        <v>38</v>
      </c>
      <c r="C143" s="58" t="s">
        <v>36</v>
      </c>
      <c r="D143" s="41" t="s">
        <v>214</v>
      </c>
      <c r="E143" s="41"/>
      <c r="F143" s="40">
        <f>F144</f>
        <v>25438.6</v>
      </c>
    </row>
    <row r="144" spans="1:6" s="17" customFormat="1" ht="31.5" x14ac:dyDescent="0.2">
      <c r="A144" s="41" t="s">
        <v>215</v>
      </c>
      <c r="B144" s="58" t="s">
        <v>38</v>
      </c>
      <c r="C144" s="58" t="s">
        <v>36</v>
      </c>
      <c r="D144" s="60" t="s">
        <v>216</v>
      </c>
      <c r="E144" s="41"/>
      <c r="F144" s="40">
        <f>F145+F148</f>
        <v>25438.6</v>
      </c>
    </row>
    <row r="145" spans="1:6" s="17" customFormat="1" ht="15.75" x14ac:dyDescent="0.25">
      <c r="A145" s="65" t="s">
        <v>217</v>
      </c>
      <c r="B145" s="58" t="s">
        <v>38</v>
      </c>
      <c r="C145" s="58" t="s">
        <v>36</v>
      </c>
      <c r="D145" s="60" t="s">
        <v>218</v>
      </c>
      <c r="E145" s="41"/>
      <c r="F145" s="40">
        <f>F146</f>
        <v>23994.6</v>
      </c>
    </row>
    <row r="146" spans="1:6" s="17" customFormat="1" ht="31.5" x14ac:dyDescent="0.2">
      <c r="A146" s="41" t="s">
        <v>144</v>
      </c>
      <c r="B146" s="58" t="s">
        <v>38</v>
      </c>
      <c r="C146" s="58" t="s">
        <v>36</v>
      </c>
      <c r="D146" s="60" t="s">
        <v>218</v>
      </c>
      <c r="E146" s="41">
        <v>200</v>
      </c>
      <c r="F146" s="40">
        <f>F147</f>
        <v>23994.6</v>
      </c>
    </row>
    <row r="147" spans="1:6" s="17" customFormat="1" ht="31.5" x14ac:dyDescent="0.2">
      <c r="A147" s="41" t="s">
        <v>145</v>
      </c>
      <c r="B147" s="58" t="s">
        <v>38</v>
      </c>
      <c r="C147" s="58" t="s">
        <v>36</v>
      </c>
      <c r="D147" s="60" t="s">
        <v>218</v>
      </c>
      <c r="E147" s="41">
        <v>240</v>
      </c>
      <c r="F147" s="40">
        <v>23994.6</v>
      </c>
    </row>
    <row r="148" spans="1:6" s="17" customFormat="1" ht="31.5" x14ac:dyDescent="0.2">
      <c r="A148" s="101" t="s">
        <v>219</v>
      </c>
      <c r="B148" s="58" t="s">
        <v>38</v>
      </c>
      <c r="C148" s="58" t="s">
        <v>36</v>
      </c>
      <c r="D148" s="41" t="s">
        <v>220</v>
      </c>
      <c r="E148" s="41"/>
      <c r="F148" s="40">
        <f>F149</f>
        <v>1444</v>
      </c>
    </row>
    <row r="149" spans="1:6" s="17" customFormat="1" ht="31.5" x14ac:dyDescent="0.2">
      <c r="A149" s="41" t="s">
        <v>144</v>
      </c>
      <c r="B149" s="58" t="s">
        <v>38</v>
      </c>
      <c r="C149" s="58" t="s">
        <v>36</v>
      </c>
      <c r="D149" s="41" t="s">
        <v>220</v>
      </c>
      <c r="E149" s="41">
        <v>200</v>
      </c>
      <c r="F149" s="40">
        <f>F150</f>
        <v>1444</v>
      </c>
    </row>
    <row r="150" spans="1:6" s="17" customFormat="1" ht="31.5" x14ac:dyDescent="0.2">
      <c r="A150" s="41" t="s">
        <v>145</v>
      </c>
      <c r="B150" s="58" t="s">
        <v>38</v>
      </c>
      <c r="C150" s="58" t="s">
        <v>36</v>
      </c>
      <c r="D150" s="41" t="s">
        <v>220</v>
      </c>
      <c r="E150" s="41">
        <v>240</v>
      </c>
      <c r="F150" s="40">
        <v>1444</v>
      </c>
    </row>
    <row r="151" spans="1:6" s="17" customFormat="1" ht="47.25" x14ac:dyDescent="0.2">
      <c r="A151" s="41" t="s">
        <v>221</v>
      </c>
      <c r="B151" s="58" t="s">
        <v>38</v>
      </c>
      <c r="C151" s="58" t="s">
        <v>36</v>
      </c>
      <c r="D151" s="41" t="s">
        <v>222</v>
      </c>
      <c r="E151" s="39"/>
      <c r="F151" s="40">
        <f>F152</f>
        <v>12600</v>
      </c>
    </row>
    <row r="152" spans="1:6" s="17" customFormat="1" ht="31.5" x14ac:dyDescent="0.2">
      <c r="A152" s="61" t="s">
        <v>223</v>
      </c>
      <c r="B152" s="58" t="s">
        <v>38</v>
      </c>
      <c r="C152" s="58" t="s">
        <v>36</v>
      </c>
      <c r="D152" s="61" t="s">
        <v>224</v>
      </c>
      <c r="E152" s="61"/>
      <c r="F152" s="40">
        <f>F153</f>
        <v>12600</v>
      </c>
    </row>
    <row r="153" spans="1:6" s="17" customFormat="1" ht="15.75" x14ac:dyDescent="0.25">
      <c r="A153" s="65" t="s">
        <v>217</v>
      </c>
      <c r="B153" s="58" t="s">
        <v>38</v>
      </c>
      <c r="C153" s="58" t="s">
        <v>36</v>
      </c>
      <c r="D153" s="61" t="s">
        <v>225</v>
      </c>
      <c r="E153" s="61"/>
      <c r="F153" s="40">
        <f>F154</f>
        <v>12600</v>
      </c>
    </row>
    <row r="154" spans="1:6" s="17" customFormat="1" ht="31.5" x14ac:dyDescent="0.2">
      <c r="A154" s="61" t="s">
        <v>144</v>
      </c>
      <c r="B154" s="58" t="s">
        <v>38</v>
      </c>
      <c r="C154" s="58" t="s">
        <v>36</v>
      </c>
      <c r="D154" s="61" t="s">
        <v>225</v>
      </c>
      <c r="E154" s="61">
        <v>200</v>
      </c>
      <c r="F154" s="40">
        <f>F155</f>
        <v>12600</v>
      </c>
    </row>
    <row r="155" spans="1:6" s="17" customFormat="1" ht="31.5" x14ac:dyDescent="0.2">
      <c r="A155" s="61" t="s">
        <v>226</v>
      </c>
      <c r="B155" s="58" t="s">
        <v>38</v>
      </c>
      <c r="C155" s="58" t="s">
        <v>36</v>
      </c>
      <c r="D155" s="61" t="s">
        <v>225</v>
      </c>
      <c r="E155" s="61">
        <v>240</v>
      </c>
      <c r="F155" s="40">
        <v>12600</v>
      </c>
    </row>
    <row r="156" spans="1:6" s="10" customFormat="1" ht="15.75" x14ac:dyDescent="0.25">
      <c r="A156" s="35" t="s">
        <v>21</v>
      </c>
      <c r="B156" s="36" t="s">
        <v>39</v>
      </c>
      <c r="C156" s="36" t="s">
        <v>32</v>
      </c>
      <c r="D156" s="36"/>
      <c r="E156" s="36"/>
      <c r="F156" s="37">
        <f>F162+F157</f>
        <v>175</v>
      </c>
    </row>
    <row r="157" spans="1:6" s="10" customFormat="1" ht="31.5" x14ac:dyDescent="0.25">
      <c r="A157" s="88" t="s">
        <v>282</v>
      </c>
      <c r="B157" s="59" t="s">
        <v>39</v>
      </c>
      <c r="C157" s="59" t="s">
        <v>38</v>
      </c>
      <c r="D157" s="59"/>
      <c r="E157" s="59"/>
      <c r="F157" s="44">
        <f>F158</f>
        <v>5</v>
      </c>
    </row>
    <row r="158" spans="1:6" s="10" customFormat="1" ht="47.25" x14ac:dyDescent="0.25">
      <c r="A158" s="41" t="s">
        <v>140</v>
      </c>
      <c r="B158" s="59" t="s">
        <v>39</v>
      </c>
      <c r="C158" s="59" t="s">
        <v>38</v>
      </c>
      <c r="D158" s="41" t="s">
        <v>135</v>
      </c>
      <c r="E158" s="36"/>
      <c r="F158" s="44">
        <f>F159</f>
        <v>5</v>
      </c>
    </row>
    <row r="159" spans="1:6" s="10" customFormat="1" ht="15.75" x14ac:dyDescent="0.25">
      <c r="A159" s="41" t="s">
        <v>141</v>
      </c>
      <c r="B159" s="59" t="s">
        <v>39</v>
      </c>
      <c r="C159" s="59" t="s">
        <v>38</v>
      </c>
      <c r="D159" s="41" t="s">
        <v>142</v>
      </c>
      <c r="E159" s="36"/>
      <c r="F159" s="44">
        <f>F160</f>
        <v>5</v>
      </c>
    </row>
    <row r="160" spans="1:6" s="10" customFormat="1" ht="31.5" x14ac:dyDescent="0.25">
      <c r="A160" s="61" t="s">
        <v>144</v>
      </c>
      <c r="B160" s="59" t="s">
        <v>39</v>
      </c>
      <c r="C160" s="59" t="s">
        <v>38</v>
      </c>
      <c r="D160" s="41" t="s">
        <v>142</v>
      </c>
      <c r="E160" s="59" t="s">
        <v>286</v>
      </c>
      <c r="F160" s="44">
        <f>F161</f>
        <v>5</v>
      </c>
    </row>
    <row r="161" spans="1:6" s="10" customFormat="1" ht="31.5" x14ac:dyDescent="0.25">
      <c r="A161" s="61" t="s">
        <v>226</v>
      </c>
      <c r="B161" s="59" t="s">
        <v>39</v>
      </c>
      <c r="C161" s="59" t="s">
        <v>38</v>
      </c>
      <c r="D161" s="41" t="s">
        <v>142</v>
      </c>
      <c r="E161" s="59" t="s">
        <v>287</v>
      </c>
      <c r="F161" s="44">
        <v>5</v>
      </c>
    </row>
    <row r="162" spans="1:6" s="17" customFormat="1" ht="15.75" x14ac:dyDescent="0.2">
      <c r="A162" s="38" t="s">
        <v>22</v>
      </c>
      <c r="B162" s="39" t="s">
        <v>39</v>
      </c>
      <c r="C162" s="39" t="s">
        <v>39</v>
      </c>
      <c r="D162" s="39"/>
      <c r="E162" s="39"/>
      <c r="F162" s="40">
        <f t="shared" ref="F162:F166" si="0">F163</f>
        <v>170</v>
      </c>
    </row>
    <row r="163" spans="1:6" s="17" customFormat="1" ht="47.25" x14ac:dyDescent="0.2">
      <c r="A163" s="41" t="s">
        <v>243</v>
      </c>
      <c r="B163" s="58" t="s">
        <v>39</v>
      </c>
      <c r="C163" s="58" t="s">
        <v>39</v>
      </c>
      <c r="D163" s="41" t="s">
        <v>228</v>
      </c>
      <c r="E163" s="41"/>
      <c r="F163" s="40">
        <f t="shared" si="0"/>
        <v>170</v>
      </c>
    </row>
    <row r="164" spans="1:6" s="17" customFormat="1" ht="47.25" x14ac:dyDescent="0.2">
      <c r="A164" s="41" t="s">
        <v>229</v>
      </c>
      <c r="B164" s="58" t="s">
        <v>39</v>
      </c>
      <c r="C164" s="58" t="s">
        <v>39</v>
      </c>
      <c r="D164" s="41" t="s">
        <v>230</v>
      </c>
      <c r="E164" s="41"/>
      <c r="F164" s="40">
        <f t="shared" si="0"/>
        <v>170</v>
      </c>
    </row>
    <row r="165" spans="1:6" ht="47.25" x14ac:dyDescent="0.2">
      <c r="A165" s="41" t="s">
        <v>154</v>
      </c>
      <c r="B165" s="58" t="s">
        <v>39</v>
      </c>
      <c r="C165" s="58" t="s">
        <v>39</v>
      </c>
      <c r="D165" s="41" t="s">
        <v>231</v>
      </c>
      <c r="E165" s="41"/>
      <c r="F165" s="44">
        <f t="shared" si="0"/>
        <v>170</v>
      </c>
    </row>
    <row r="166" spans="1:6" ht="15.75" x14ac:dyDescent="0.2">
      <c r="A166" s="41" t="s">
        <v>156</v>
      </c>
      <c r="B166" s="58" t="s">
        <v>39</v>
      </c>
      <c r="C166" s="58" t="s">
        <v>39</v>
      </c>
      <c r="D166" s="41" t="s">
        <v>231</v>
      </c>
      <c r="E166" s="41">
        <v>500</v>
      </c>
      <c r="F166" s="44">
        <f t="shared" si="0"/>
        <v>170</v>
      </c>
    </row>
    <row r="167" spans="1:6" ht="15.75" x14ac:dyDescent="0.2">
      <c r="A167" s="41" t="s">
        <v>75</v>
      </c>
      <c r="B167" s="58" t="s">
        <v>39</v>
      </c>
      <c r="C167" s="58" t="s">
        <v>39</v>
      </c>
      <c r="D167" s="41" t="s">
        <v>231</v>
      </c>
      <c r="E167" s="41">
        <v>540</v>
      </c>
      <c r="F167" s="44">
        <v>170</v>
      </c>
    </row>
    <row r="168" spans="1:6" s="10" customFormat="1" ht="15.75" x14ac:dyDescent="0.25">
      <c r="A168" s="35" t="s">
        <v>23</v>
      </c>
      <c r="B168" s="36" t="s">
        <v>40</v>
      </c>
      <c r="C168" s="36" t="s">
        <v>32</v>
      </c>
      <c r="D168" s="36"/>
      <c r="E168" s="36"/>
      <c r="F168" s="37">
        <f t="shared" ref="F168:F173" si="1">F169</f>
        <v>2354</v>
      </c>
    </row>
    <row r="169" spans="1:6" s="17" customFormat="1" ht="15.75" x14ac:dyDescent="0.2">
      <c r="A169" s="38" t="s">
        <v>24</v>
      </c>
      <c r="B169" s="39" t="s">
        <v>40</v>
      </c>
      <c r="C169" s="39" t="s">
        <v>31</v>
      </c>
      <c r="D169" s="39"/>
      <c r="E169" s="39"/>
      <c r="F169" s="40">
        <f t="shared" si="1"/>
        <v>2354</v>
      </c>
    </row>
    <row r="170" spans="1:6" s="17" customFormat="1" ht="15.75" x14ac:dyDescent="0.2">
      <c r="A170" s="41" t="s">
        <v>24</v>
      </c>
      <c r="B170" s="58" t="s">
        <v>40</v>
      </c>
      <c r="C170" s="58" t="s">
        <v>31</v>
      </c>
      <c r="D170" s="41"/>
      <c r="E170" s="41"/>
      <c r="F170" s="40">
        <f t="shared" si="1"/>
        <v>2354</v>
      </c>
    </row>
    <row r="171" spans="1:6" s="17" customFormat="1" ht="15.75" x14ac:dyDescent="0.2">
      <c r="A171" s="41" t="s">
        <v>146</v>
      </c>
      <c r="B171" s="62" t="s">
        <v>40</v>
      </c>
      <c r="C171" s="62" t="s">
        <v>31</v>
      </c>
      <c r="D171" s="57" t="s">
        <v>153</v>
      </c>
      <c r="E171" s="41"/>
      <c r="F171" s="40">
        <f t="shared" si="1"/>
        <v>2354</v>
      </c>
    </row>
    <row r="172" spans="1:6" s="17" customFormat="1" ht="47.25" x14ac:dyDescent="0.2">
      <c r="A172" s="41" t="s">
        <v>154</v>
      </c>
      <c r="B172" s="58" t="s">
        <v>40</v>
      </c>
      <c r="C172" s="58" t="s">
        <v>31</v>
      </c>
      <c r="D172" s="41" t="s">
        <v>155</v>
      </c>
      <c r="E172" s="41"/>
      <c r="F172" s="40">
        <f t="shared" si="1"/>
        <v>2354</v>
      </c>
    </row>
    <row r="173" spans="1:6" ht="15.75" x14ac:dyDescent="0.2">
      <c r="A173" s="41" t="s">
        <v>156</v>
      </c>
      <c r="B173" s="58" t="s">
        <v>40</v>
      </c>
      <c r="C173" s="58" t="s">
        <v>31</v>
      </c>
      <c r="D173" s="41" t="s">
        <v>155</v>
      </c>
      <c r="E173" s="41">
        <v>500</v>
      </c>
      <c r="F173" s="44">
        <f t="shared" si="1"/>
        <v>2354</v>
      </c>
    </row>
    <row r="174" spans="1:6" ht="15.75" x14ac:dyDescent="0.2">
      <c r="A174" s="41" t="s">
        <v>75</v>
      </c>
      <c r="B174" s="58" t="s">
        <v>40</v>
      </c>
      <c r="C174" s="58" t="s">
        <v>31</v>
      </c>
      <c r="D174" s="41" t="s">
        <v>155</v>
      </c>
      <c r="E174" s="41">
        <v>540</v>
      </c>
      <c r="F174" s="44">
        <v>2354</v>
      </c>
    </row>
    <row r="175" spans="1:6" s="10" customFormat="1" ht="15.75" x14ac:dyDescent="0.25">
      <c r="A175" s="35" t="s">
        <v>25</v>
      </c>
      <c r="B175" s="36">
        <v>10</v>
      </c>
      <c r="C175" s="36" t="s">
        <v>32</v>
      </c>
      <c r="D175" s="36"/>
      <c r="E175" s="36"/>
      <c r="F175" s="37">
        <f>F176+F181</f>
        <v>371</v>
      </c>
    </row>
    <row r="176" spans="1:6" s="17" customFormat="1" ht="15.75" x14ac:dyDescent="0.2">
      <c r="A176" s="38" t="s">
        <v>26</v>
      </c>
      <c r="B176" s="39">
        <v>10</v>
      </c>
      <c r="C176" s="39" t="s">
        <v>31</v>
      </c>
      <c r="D176" s="39"/>
      <c r="E176" s="39"/>
      <c r="F176" s="40">
        <f>F177</f>
        <v>191</v>
      </c>
    </row>
    <row r="177" spans="1:6" s="17" customFormat="1" ht="47.25" x14ac:dyDescent="0.2">
      <c r="A177" s="41" t="s">
        <v>140</v>
      </c>
      <c r="B177" s="58">
        <v>10</v>
      </c>
      <c r="C177" s="58" t="s">
        <v>31</v>
      </c>
      <c r="D177" s="41" t="s">
        <v>135</v>
      </c>
      <c r="E177" s="41"/>
      <c r="F177" s="40">
        <f>F178</f>
        <v>191</v>
      </c>
    </row>
    <row r="178" spans="1:6" s="17" customFormat="1" ht="31.5" x14ac:dyDescent="0.2">
      <c r="A178" s="41" t="s">
        <v>232</v>
      </c>
      <c r="B178" s="58">
        <v>10</v>
      </c>
      <c r="C178" s="58" t="s">
        <v>31</v>
      </c>
      <c r="D178" s="41" t="s">
        <v>233</v>
      </c>
      <c r="E178" s="41"/>
      <c r="F178" s="40">
        <f>F179</f>
        <v>191</v>
      </c>
    </row>
    <row r="179" spans="1:6" s="17" customFormat="1" ht="15.75" x14ac:dyDescent="0.2">
      <c r="A179" s="41" t="s">
        <v>234</v>
      </c>
      <c r="B179" s="58">
        <v>10</v>
      </c>
      <c r="C179" s="58" t="s">
        <v>31</v>
      </c>
      <c r="D179" s="41" t="s">
        <v>233</v>
      </c>
      <c r="E179" s="41">
        <v>300</v>
      </c>
      <c r="F179" s="40">
        <f>F180</f>
        <v>191</v>
      </c>
    </row>
    <row r="180" spans="1:6" ht="15.75" x14ac:dyDescent="0.2">
      <c r="A180" s="61" t="s">
        <v>235</v>
      </c>
      <c r="B180" s="58">
        <v>10</v>
      </c>
      <c r="C180" s="58" t="s">
        <v>31</v>
      </c>
      <c r="D180" s="41" t="s">
        <v>233</v>
      </c>
      <c r="E180" s="41">
        <v>310</v>
      </c>
      <c r="F180" s="44">
        <v>191</v>
      </c>
    </row>
    <row r="181" spans="1:6" ht="15.75" x14ac:dyDescent="0.25">
      <c r="A181" s="186" t="s">
        <v>27</v>
      </c>
      <c r="B181" s="179">
        <v>10</v>
      </c>
      <c r="C181" s="171" t="s">
        <v>36</v>
      </c>
      <c r="D181" s="179"/>
      <c r="E181" s="179"/>
      <c r="F181" s="172">
        <f>F182</f>
        <v>180</v>
      </c>
    </row>
    <row r="182" spans="1:6" ht="15.75" x14ac:dyDescent="0.2">
      <c r="A182" s="41" t="s">
        <v>146</v>
      </c>
      <c r="B182" s="52">
        <v>10</v>
      </c>
      <c r="C182" s="58" t="s">
        <v>36</v>
      </c>
      <c r="D182" s="180" t="s">
        <v>153</v>
      </c>
      <c r="E182" s="181"/>
      <c r="F182" s="173">
        <f>F183</f>
        <v>180</v>
      </c>
    </row>
    <row r="183" spans="1:6" ht="15.75" x14ac:dyDescent="0.2">
      <c r="A183" s="182" t="s">
        <v>291</v>
      </c>
      <c r="B183" s="52">
        <v>10</v>
      </c>
      <c r="C183" s="58" t="s">
        <v>36</v>
      </c>
      <c r="D183" s="180" t="s">
        <v>293</v>
      </c>
      <c r="E183" s="180"/>
      <c r="F183" s="173">
        <f>F186+F184</f>
        <v>180</v>
      </c>
    </row>
    <row r="184" spans="1:6" ht="31.5" x14ac:dyDescent="0.2">
      <c r="A184" s="61" t="s">
        <v>144</v>
      </c>
      <c r="B184" s="52">
        <v>10</v>
      </c>
      <c r="C184" s="58" t="s">
        <v>36</v>
      </c>
      <c r="D184" s="180" t="s">
        <v>293</v>
      </c>
      <c r="E184" s="180">
        <v>200</v>
      </c>
      <c r="F184" s="173">
        <f>F185</f>
        <v>80</v>
      </c>
    </row>
    <row r="185" spans="1:6" ht="31.5" x14ac:dyDescent="0.2">
      <c r="A185" s="61" t="s">
        <v>226</v>
      </c>
      <c r="B185" s="52">
        <v>10</v>
      </c>
      <c r="C185" s="58" t="s">
        <v>36</v>
      </c>
      <c r="D185" s="180" t="s">
        <v>293</v>
      </c>
      <c r="E185" s="191">
        <v>240</v>
      </c>
      <c r="F185" s="173">
        <v>80</v>
      </c>
    </row>
    <row r="186" spans="1:6" ht="15.75" x14ac:dyDescent="0.2">
      <c r="A186" s="183" t="s">
        <v>234</v>
      </c>
      <c r="B186" s="52">
        <v>10</v>
      </c>
      <c r="C186" s="58" t="s">
        <v>36</v>
      </c>
      <c r="D186" s="180" t="s">
        <v>293</v>
      </c>
      <c r="E186" s="184">
        <v>300</v>
      </c>
      <c r="F186" s="173">
        <f>F187</f>
        <v>100</v>
      </c>
    </row>
    <row r="187" spans="1:6" ht="15.75" x14ac:dyDescent="0.2">
      <c r="A187" s="183" t="s">
        <v>292</v>
      </c>
      <c r="B187" s="52">
        <v>10</v>
      </c>
      <c r="C187" s="58" t="s">
        <v>36</v>
      </c>
      <c r="D187" s="180" t="s">
        <v>293</v>
      </c>
      <c r="E187" s="184">
        <v>320</v>
      </c>
      <c r="F187" s="173">
        <v>100</v>
      </c>
    </row>
    <row r="188" spans="1:6" s="10" customFormat="1" ht="15.75" x14ac:dyDescent="0.25">
      <c r="A188" s="35" t="s">
        <v>28</v>
      </c>
      <c r="B188" s="36">
        <v>11</v>
      </c>
      <c r="C188" s="36" t="s">
        <v>32</v>
      </c>
      <c r="D188" s="36"/>
      <c r="E188" s="36"/>
      <c r="F188" s="37">
        <f>F189</f>
        <v>3018</v>
      </c>
    </row>
    <row r="189" spans="1:6" s="17" customFormat="1" ht="15.75" x14ac:dyDescent="0.2">
      <c r="A189" s="38" t="s">
        <v>29</v>
      </c>
      <c r="B189" s="39">
        <v>11</v>
      </c>
      <c r="C189" s="39" t="s">
        <v>35</v>
      </c>
      <c r="D189" s="39"/>
      <c r="E189" s="39"/>
      <c r="F189" s="40">
        <f>F191</f>
        <v>3018</v>
      </c>
    </row>
    <row r="190" spans="1:6" s="17" customFormat="1" ht="15.75" x14ac:dyDescent="0.2">
      <c r="A190" s="41" t="s">
        <v>146</v>
      </c>
      <c r="B190" s="58">
        <v>11</v>
      </c>
      <c r="C190" s="58" t="s">
        <v>35</v>
      </c>
      <c r="D190" s="41" t="s">
        <v>153</v>
      </c>
      <c r="E190" s="126"/>
      <c r="F190" s="40">
        <f>F191</f>
        <v>3018</v>
      </c>
    </row>
    <row r="191" spans="1:6" s="17" customFormat="1" ht="47.25" x14ac:dyDescent="0.2">
      <c r="A191" s="41" t="s">
        <v>154</v>
      </c>
      <c r="B191" s="58">
        <v>11</v>
      </c>
      <c r="C191" s="58" t="s">
        <v>35</v>
      </c>
      <c r="D191" s="41" t="s">
        <v>155</v>
      </c>
      <c r="E191" s="41"/>
      <c r="F191" s="40">
        <f>F192</f>
        <v>3018</v>
      </c>
    </row>
    <row r="192" spans="1:6" s="17" customFormat="1" ht="15.75" x14ac:dyDescent="0.2">
      <c r="A192" s="41" t="s">
        <v>156</v>
      </c>
      <c r="B192" s="58">
        <v>11</v>
      </c>
      <c r="C192" s="58" t="s">
        <v>35</v>
      </c>
      <c r="D192" s="41" t="s">
        <v>155</v>
      </c>
      <c r="E192" s="41">
        <v>500</v>
      </c>
      <c r="F192" s="40">
        <f>F193</f>
        <v>3018</v>
      </c>
    </row>
    <row r="193" spans="1:6" s="17" customFormat="1" ht="15.75" x14ac:dyDescent="0.2">
      <c r="A193" s="41" t="s">
        <v>75</v>
      </c>
      <c r="B193" s="58">
        <v>11</v>
      </c>
      <c r="C193" s="58" t="s">
        <v>35</v>
      </c>
      <c r="D193" s="41" t="s">
        <v>155</v>
      </c>
      <c r="E193" s="41">
        <v>540</v>
      </c>
      <c r="F193" s="40">
        <v>3018</v>
      </c>
    </row>
    <row r="194" spans="1:6" s="10" customFormat="1" ht="15.75" x14ac:dyDescent="0.25">
      <c r="A194" s="35" t="s">
        <v>30</v>
      </c>
      <c r="B194" s="36"/>
      <c r="C194" s="36"/>
      <c r="D194" s="36"/>
      <c r="E194" s="36"/>
      <c r="F194" s="37">
        <f>F188+F175+F168+F156+F136+F106+F77+F5+F66</f>
        <v>91309.3</v>
      </c>
    </row>
    <row r="195" spans="1:6" x14ac:dyDescent="0.2">
      <c r="A195" s="13"/>
    </row>
  </sheetData>
  <autoFilter ref="A4:F194"/>
  <mergeCells count="2">
    <mergeCell ref="A2:F2"/>
    <mergeCell ref="B1:F1"/>
  </mergeCells>
  <pageMargins left="0.24" right="0.27559055118110237" top="0.31496062992125984" bottom="0.39370078740157483" header="0.19685039370078741" footer="0.19685039370078741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H139"/>
  <sheetViews>
    <sheetView workbookViewId="0">
      <selection activeCell="C8" sqref="C8"/>
    </sheetView>
  </sheetViews>
  <sheetFormatPr defaultRowHeight="15" x14ac:dyDescent="0.2"/>
  <cols>
    <col min="1" max="1" width="63.42578125" style="9" customWidth="1"/>
    <col min="2" max="2" width="12" style="9" customWidth="1"/>
    <col min="3" max="3" width="9.140625" style="14"/>
    <col min="4" max="4" width="11.5703125" style="14" customWidth="1"/>
    <col min="5" max="5" width="15.42578125" style="15" customWidth="1"/>
    <col min="6" max="6" width="9.140625" style="15"/>
    <col min="7" max="8" width="11.140625" style="16" customWidth="1"/>
    <col min="9" max="16384" width="9.140625" style="9"/>
  </cols>
  <sheetData>
    <row r="1" spans="1:8" ht="66.75" customHeight="1" x14ac:dyDescent="0.2">
      <c r="C1" s="213" t="s">
        <v>301</v>
      </c>
      <c r="D1" s="213"/>
      <c r="E1" s="213"/>
      <c r="F1" s="213"/>
      <c r="G1" s="213"/>
      <c r="H1" s="213"/>
    </row>
    <row r="2" spans="1:8" ht="97.5" customHeight="1" x14ac:dyDescent="0.2">
      <c r="A2" s="214" t="s">
        <v>247</v>
      </c>
      <c r="B2" s="214"/>
      <c r="C2" s="214"/>
      <c r="D2" s="214"/>
      <c r="E2" s="214"/>
      <c r="F2" s="214"/>
      <c r="G2" s="214"/>
      <c r="H2" s="214"/>
    </row>
    <row r="3" spans="1:8" ht="16.5" customHeight="1" x14ac:dyDescent="0.25">
      <c r="A3" s="102"/>
      <c r="B3" s="102"/>
      <c r="C3" s="103"/>
      <c r="D3" s="103"/>
      <c r="E3" s="104"/>
      <c r="F3" s="104"/>
      <c r="G3" s="105"/>
      <c r="H3" s="105" t="s">
        <v>0</v>
      </c>
    </row>
    <row r="4" spans="1:8" s="1" customFormat="1" ht="21.75" customHeight="1" x14ac:dyDescent="0.25">
      <c r="A4" s="215" t="s">
        <v>56</v>
      </c>
      <c r="B4" s="215" t="s">
        <v>57</v>
      </c>
      <c r="C4" s="216" t="s">
        <v>33</v>
      </c>
      <c r="D4" s="216" t="s">
        <v>34</v>
      </c>
      <c r="E4" s="216" t="s">
        <v>46</v>
      </c>
      <c r="F4" s="216" t="s">
        <v>47</v>
      </c>
      <c r="G4" s="218" t="s">
        <v>43</v>
      </c>
      <c r="H4" s="219"/>
    </row>
    <row r="5" spans="1:8" s="1" customFormat="1" ht="39.75" customHeight="1" x14ac:dyDescent="0.25">
      <c r="A5" s="215"/>
      <c r="B5" s="215"/>
      <c r="C5" s="217"/>
      <c r="D5" s="217"/>
      <c r="E5" s="217"/>
      <c r="F5" s="217"/>
      <c r="G5" s="121" t="s">
        <v>44</v>
      </c>
      <c r="H5" s="121" t="s">
        <v>45</v>
      </c>
    </row>
    <row r="6" spans="1:8" s="1" customFormat="1" ht="28.5" customHeight="1" x14ac:dyDescent="0.2">
      <c r="A6" s="35" t="s">
        <v>245</v>
      </c>
      <c r="B6" s="117" t="s">
        <v>246</v>
      </c>
      <c r="C6" s="142"/>
      <c r="D6" s="142"/>
      <c r="E6" s="142"/>
      <c r="F6" s="142"/>
      <c r="G6" s="79">
        <f>G139</f>
        <v>61900.5</v>
      </c>
      <c r="H6" s="79">
        <f>H139</f>
        <v>62967.9</v>
      </c>
    </row>
    <row r="7" spans="1:8" s="10" customFormat="1" ht="15.75" x14ac:dyDescent="0.25">
      <c r="A7" s="35" t="s">
        <v>3</v>
      </c>
      <c r="B7" s="117" t="s">
        <v>246</v>
      </c>
      <c r="C7" s="117" t="s">
        <v>31</v>
      </c>
      <c r="D7" s="117" t="s">
        <v>32</v>
      </c>
      <c r="E7" s="117"/>
      <c r="F7" s="117"/>
      <c r="G7" s="79">
        <f>G8+G13+G20+G30+G35+G25</f>
        <v>21419.5</v>
      </c>
      <c r="H7" s="79">
        <f>H8+H13+H20+H30+H35+H25</f>
        <v>20680.900000000001</v>
      </c>
    </row>
    <row r="8" spans="1:8" s="17" customFormat="1" ht="31.5" x14ac:dyDescent="0.2">
      <c r="A8" s="38" t="s">
        <v>4</v>
      </c>
      <c r="B8" s="118" t="s">
        <v>246</v>
      </c>
      <c r="C8" s="118" t="s">
        <v>31</v>
      </c>
      <c r="D8" s="118" t="s">
        <v>35</v>
      </c>
      <c r="E8" s="118"/>
      <c r="F8" s="118"/>
      <c r="G8" s="80">
        <f t="shared" ref="G8:H11" si="0">G9</f>
        <v>2541</v>
      </c>
      <c r="H8" s="80">
        <f t="shared" si="0"/>
        <v>2643</v>
      </c>
    </row>
    <row r="9" spans="1:8" ht="20.25" customHeight="1" x14ac:dyDescent="0.2">
      <c r="A9" s="143" t="s">
        <v>140</v>
      </c>
      <c r="B9" s="142" t="s">
        <v>246</v>
      </c>
      <c r="C9" s="144" t="s">
        <v>31</v>
      </c>
      <c r="D9" s="144" t="s">
        <v>35</v>
      </c>
      <c r="E9" s="143" t="s">
        <v>135</v>
      </c>
      <c r="F9" s="145"/>
      <c r="G9" s="81">
        <f t="shared" si="0"/>
        <v>2541</v>
      </c>
      <c r="H9" s="81">
        <f t="shared" si="0"/>
        <v>2643</v>
      </c>
    </row>
    <row r="10" spans="1:8" ht="47.25" x14ac:dyDescent="0.2">
      <c r="A10" s="143" t="s">
        <v>136</v>
      </c>
      <c r="B10" s="142" t="s">
        <v>246</v>
      </c>
      <c r="C10" s="144" t="s">
        <v>31</v>
      </c>
      <c r="D10" s="144" t="s">
        <v>35</v>
      </c>
      <c r="E10" s="143" t="s">
        <v>137</v>
      </c>
      <c r="F10" s="143"/>
      <c r="G10" s="81">
        <f t="shared" si="0"/>
        <v>2541</v>
      </c>
      <c r="H10" s="81">
        <f t="shared" si="0"/>
        <v>2643</v>
      </c>
    </row>
    <row r="11" spans="1:8" ht="63" x14ac:dyDescent="0.2">
      <c r="A11" s="143" t="s">
        <v>138</v>
      </c>
      <c r="B11" s="142" t="s">
        <v>246</v>
      </c>
      <c r="C11" s="144" t="s">
        <v>31</v>
      </c>
      <c r="D11" s="144" t="s">
        <v>35</v>
      </c>
      <c r="E11" s="143" t="s">
        <v>137</v>
      </c>
      <c r="F11" s="143">
        <v>100</v>
      </c>
      <c r="G11" s="81">
        <f t="shared" si="0"/>
        <v>2541</v>
      </c>
      <c r="H11" s="81">
        <f t="shared" si="0"/>
        <v>2643</v>
      </c>
    </row>
    <row r="12" spans="1:8" ht="31.5" x14ac:dyDescent="0.2">
      <c r="A12" s="143" t="s">
        <v>139</v>
      </c>
      <c r="B12" s="142" t="s">
        <v>246</v>
      </c>
      <c r="C12" s="144" t="s">
        <v>31</v>
      </c>
      <c r="D12" s="144" t="s">
        <v>35</v>
      </c>
      <c r="E12" s="143" t="s">
        <v>137</v>
      </c>
      <c r="F12" s="143">
        <v>120</v>
      </c>
      <c r="G12" s="81">
        <v>2541</v>
      </c>
      <c r="H12" s="81">
        <v>2643</v>
      </c>
    </row>
    <row r="13" spans="1:8" s="17" customFormat="1" ht="61.5" customHeight="1" x14ac:dyDescent="0.2">
      <c r="A13" s="38" t="s">
        <v>5</v>
      </c>
      <c r="B13" s="118" t="s">
        <v>246</v>
      </c>
      <c r="C13" s="118" t="s">
        <v>31</v>
      </c>
      <c r="D13" s="118" t="s">
        <v>37</v>
      </c>
      <c r="E13" s="118"/>
      <c r="F13" s="118"/>
      <c r="G13" s="80">
        <f>G14</f>
        <v>16151</v>
      </c>
      <c r="H13" s="80">
        <f>H14</f>
        <v>16728</v>
      </c>
    </row>
    <row r="14" spans="1:8" ht="47.25" x14ac:dyDescent="0.2">
      <c r="A14" s="143" t="s">
        <v>140</v>
      </c>
      <c r="B14" s="142" t="s">
        <v>246</v>
      </c>
      <c r="C14" s="144" t="s">
        <v>31</v>
      </c>
      <c r="D14" s="144" t="s">
        <v>37</v>
      </c>
      <c r="E14" s="143" t="s">
        <v>135</v>
      </c>
      <c r="F14" s="146"/>
      <c r="G14" s="80">
        <f>G15</f>
        <v>16151</v>
      </c>
      <c r="H14" s="80">
        <f>H15</f>
        <v>16728</v>
      </c>
    </row>
    <row r="15" spans="1:8" ht="31.5" x14ac:dyDescent="0.2">
      <c r="A15" s="143" t="s">
        <v>141</v>
      </c>
      <c r="B15" s="142" t="s">
        <v>246</v>
      </c>
      <c r="C15" s="144" t="s">
        <v>31</v>
      </c>
      <c r="D15" s="144" t="s">
        <v>37</v>
      </c>
      <c r="E15" s="143" t="s">
        <v>142</v>
      </c>
      <c r="F15" s="143"/>
      <c r="G15" s="80">
        <f>G18+G16</f>
        <v>16151</v>
      </c>
      <c r="H15" s="80">
        <f>H18+H16</f>
        <v>16728</v>
      </c>
    </row>
    <row r="16" spans="1:8" ht="63" x14ac:dyDescent="0.2">
      <c r="A16" s="143" t="s">
        <v>143</v>
      </c>
      <c r="B16" s="142" t="s">
        <v>246</v>
      </c>
      <c r="C16" s="144" t="s">
        <v>31</v>
      </c>
      <c r="D16" s="144" t="s">
        <v>37</v>
      </c>
      <c r="E16" s="143" t="s">
        <v>142</v>
      </c>
      <c r="F16" s="143">
        <v>100</v>
      </c>
      <c r="G16" s="80">
        <f>G17</f>
        <v>15015</v>
      </c>
      <c r="H16" s="80">
        <f>H17</f>
        <v>15580</v>
      </c>
    </row>
    <row r="17" spans="1:8" s="17" customFormat="1" ht="31.5" x14ac:dyDescent="0.2">
      <c r="A17" s="143" t="s">
        <v>139</v>
      </c>
      <c r="B17" s="142" t="s">
        <v>246</v>
      </c>
      <c r="C17" s="144" t="s">
        <v>31</v>
      </c>
      <c r="D17" s="144" t="s">
        <v>37</v>
      </c>
      <c r="E17" s="143" t="s">
        <v>142</v>
      </c>
      <c r="F17" s="143">
        <v>120</v>
      </c>
      <c r="G17" s="80">
        <v>15015</v>
      </c>
      <c r="H17" s="80">
        <v>15580</v>
      </c>
    </row>
    <row r="18" spans="1:8" ht="31.5" x14ac:dyDescent="0.2">
      <c r="A18" s="143" t="s">
        <v>144</v>
      </c>
      <c r="B18" s="142" t="s">
        <v>246</v>
      </c>
      <c r="C18" s="144" t="s">
        <v>31</v>
      </c>
      <c r="D18" s="144" t="s">
        <v>37</v>
      </c>
      <c r="E18" s="143" t="s">
        <v>142</v>
      </c>
      <c r="F18" s="143">
        <v>200</v>
      </c>
      <c r="G18" s="80">
        <f>G19</f>
        <v>1136</v>
      </c>
      <c r="H18" s="80">
        <f>H19</f>
        <v>1148</v>
      </c>
    </row>
    <row r="19" spans="1:8" ht="31.5" x14ac:dyDescent="0.2">
      <c r="A19" s="143" t="s">
        <v>145</v>
      </c>
      <c r="B19" s="142" t="s">
        <v>246</v>
      </c>
      <c r="C19" s="144" t="s">
        <v>31</v>
      </c>
      <c r="D19" s="144" t="s">
        <v>37</v>
      </c>
      <c r="E19" s="143" t="s">
        <v>142</v>
      </c>
      <c r="F19" s="143">
        <v>240</v>
      </c>
      <c r="G19" s="80">
        <v>1136</v>
      </c>
      <c r="H19" s="80">
        <v>1148</v>
      </c>
    </row>
    <row r="20" spans="1:8" ht="47.25" x14ac:dyDescent="0.2">
      <c r="A20" s="38" t="s">
        <v>6</v>
      </c>
      <c r="B20" s="118" t="s">
        <v>246</v>
      </c>
      <c r="C20" s="118" t="s">
        <v>31</v>
      </c>
      <c r="D20" s="118" t="s">
        <v>41</v>
      </c>
      <c r="E20" s="118"/>
      <c r="F20" s="118"/>
      <c r="G20" s="80">
        <f t="shared" ref="G20:H23" si="1">G21</f>
        <v>21</v>
      </c>
      <c r="H20" s="80">
        <f t="shared" si="1"/>
        <v>21</v>
      </c>
    </row>
    <row r="21" spans="1:8" s="17" customFormat="1" ht="15.75" x14ac:dyDescent="0.2">
      <c r="A21" s="144" t="s">
        <v>146</v>
      </c>
      <c r="B21" s="142" t="s">
        <v>246</v>
      </c>
      <c r="C21" s="144" t="s">
        <v>31</v>
      </c>
      <c r="D21" s="144" t="s">
        <v>41</v>
      </c>
      <c r="E21" s="144" t="s">
        <v>153</v>
      </c>
      <c r="F21" s="145"/>
      <c r="G21" s="80">
        <f t="shared" si="1"/>
        <v>21</v>
      </c>
      <c r="H21" s="80">
        <f t="shared" si="1"/>
        <v>21</v>
      </c>
    </row>
    <row r="22" spans="1:8" ht="47.25" x14ac:dyDescent="0.2">
      <c r="A22" s="143" t="s">
        <v>154</v>
      </c>
      <c r="B22" s="142" t="s">
        <v>246</v>
      </c>
      <c r="C22" s="144" t="s">
        <v>31</v>
      </c>
      <c r="D22" s="144" t="s">
        <v>41</v>
      </c>
      <c r="E22" s="143" t="s">
        <v>155</v>
      </c>
      <c r="F22" s="143"/>
      <c r="G22" s="81">
        <f t="shared" si="1"/>
        <v>21</v>
      </c>
      <c r="H22" s="81">
        <f t="shared" si="1"/>
        <v>21</v>
      </c>
    </row>
    <row r="23" spans="1:8" ht="15.75" x14ac:dyDescent="0.2">
      <c r="A23" s="143" t="s">
        <v>156</v>
      </c>
      <c r="B23" s="142" t="s">
        <v>246</v>
      </c>
      <c r="C23" s="144" t="s">
        <v>31</v>
      </c>
      <c r="D23" s="144" t="s">
        <v>41</v>
      </c>
      <c r="E23" s="143" t="s">
        <v>155</v>
      </c>
      <c r="F23" s="143">
        <v>500</v>
      </c>
      <c r="G23" s="81">
        <f t="shared" si="1"/>
        <v>21</v>
      </c>
      <c r="H23" s="81">
        <f t="shared" si="1"/>
        <v>21</v>
      </c>
    </row>
    <row r="24" spans="1:8" ht="15.75" x14ac:dyDescent="0.2">
      <c r="A24" s="143" t="s">
        <v>75</v>
      </c>
      <c r="B24" s="142" t="s">
        <v>246</v>
      </c>
      <c r="C24" s="144" t="s">
        <v>31</v>
      </c>
      <c r="D24" s="144" t="s">
        <v>41</v>
      </c>
      <c r="E24" s="143" t="s">
        <v>155</v>
      </c>
      <c r="F24" s="143">
        <v>540</v>
      </c>
      <c r="G24" s="81">
        <v>21</v>
      </c>
      <c r="H24" s="81">
        <v>21</v>
      </c>
    </row>
    <row r="25" spans="1:8" ht="15.75" x14ac:dyDescent="0.2">
      <c r="A25" s="90" t="s">
        <v>7</v>
      </c>
      <c r="B25" s="118" t="s">
        <v>246</v>
      </c>
      <c r="C25" s="144" t="s">
        <v>31</v>
      </c>
      <c r="D25" s="144" t="s">
        <v>39</v>
      </c>
      <c r="E25" s="90"/>
      <c r="F25" s="90"/>
      <c r="G25" s="81">
        <f>G27</f>
        <v>1473</v>
      </c>
      <c r="H25" s="81">
        <f>H27</f>
        <v>0</v>
      </c>
    </row>
    <row r="26" spans="1:8" ht="15.75" x14ac:dyDescent="0.2">
      <c r="A26" s="144" t="s">
        <v>146</v>
      </c>
      <c r="B26" s="142" t="s">
        <v>246</v>
      </c>
      <c r="C26" s="144" t="s">
        <v>31</v>
      </c>
      <c r="D26" s="144" t="s">
        <v>39</v>
      </c>
      <c r="E26" s="144" t="s">
        <v>153</v>
      </c>
      <c r="F26" s="90"/>
      <c r="G26" s="81">
        <f>G27</f>
        <v>1473</v>
      </c>
      <c r="H26" s="81"/>
    </row>
    <row r="27" spans="1:8" ht="31.5" x14ac:dyDescent="0.2">
      <c r="A27" s="90" t="s">
        <v>259</v>
      </c>
      <c r="B27" s="142" t="s">
        <v>246</v>
      </c>
      <c r="C27" s="144" t="s">
        <v>31</v>
      </c>
      <c r="D27" s="144" t="s">
        <v>39</v>
      </c>
      <c r="E27" s="90" t="s">
        <v>238</v>
      </c>
      <c r="F27" s="90"/>
      <c r="G27" s="81">
        <f>G28</f>
        <v>1473</v>
      </c>
      <c r="H27" s="81">
        <f>H28</f>
        <v>0</v>
      </c>
    </row>
    <row r="28" spans="1:8" ht="15.75" x14ac:dyDescent="0.2">
      <c r="A28" s="90" t="s">
        <v>149</v>
      </c>
      <c r="B28" s="142" t="s">
        <v>246</v>
      </c>
      <c r="C28" s="144" t="s">
        <v>31</v>
      </c>
      <c r="D28" s="144" t="s">
        <v>39</v>
      </c>
      <c r="E28" s="90" t="s">
        <v>238</v>
      </c>
      <c r="F28" s="90">
        <v>800</v>
      </c>
      <c r="G28" s="81">
        <f>G29</f>
        <v>1473</v>
      </c>
      <c r="H28" s="81">
        <f>H29</f>
        <v>0</v>
      </c>
    </row>
    <row r="29" spans="1:8" ht="15.75" x14ac:dyDescent="0.2">
      <c r="A29" s="90" t="s">
        <v>239</v>
      </c>
      <c r="B29" s="142" t="s">
        <v>246</v>
      </c>
      <c r="C29" s="144" t="s">
        <v>31</v>
      </c>
      <c r="D29" s="144" t="s">
        <v>39</v>
      </c>
      <c r="E29" s="90" t="s">
        <v>238</v>
      </c>
      <c r="F29" s="90">
        <v>880</v>
      </c>
      <c r="G29" s="81">
        <v>1473</v>
      </c>
      <c r="H29" s="81"/>
    </row>
    <row r="30" spans="1:8" s="17" customFormat="1" ht="15.75" x14ac:dyDescent="0.2">
      <c r="A30" s="38" t="s">
        <v>8</v>
      </c>
      <c r="B30" s="118" t="s">
        <v>246</v>
      </c>
      <c r="C30" s="118" t="s">
        <v>31</v>
      </c>
      <c r="D30" s="118">
        <v>11</v>
      </c>
      <c r="E30" s="118"/>
      <c r="F30" s="118"/>
      <c r="G30" s="80">
        <f t="shared" ref="G30:H33" si="2">G31</f>
        <v>101</v>
      </c>
      <c r="H30" s="80">
        <f t="shared" si="2"/>
        <v>101</v>
      </c>
    </row>
    <row r="31" spans="1:8" ht="15.75" x14ac:dyDescent="0.2">
      <c r="A31" s="144" t="s">
        <v>146</v>
      </c>
      <c r="B31" s="142" t="s">
        <v>246</v>
      </c>
      <c r="C31" s="144" t="s">
        <v>31</v>
      </c>
      <c r="D31" s="144" t="s">
        <v>147</v>
      </c>
      <c r="E31" s="144" t="s">
        <v>153</v>
      </c>
      <c r="F31" s="144"/>
      <c r="G31" s="80">
        <f t="shared" si="2"/>
        <v>101</v>
      </c>
      <c r="H31" s="80">
        <f t="shared" si="2"/>
        <v>101</v>
      </c>
    </row>
    <row r="32" spans="1:8" ht="31.5" x14ac:dyDescent="0.2">
      <c r="A32" s="147" t="s">
        <v>268</v>
      </c>
      <c r="B32" s="142" t="s">
        <v>246</v>
      </c>
      <c r="C32" s="144" t="s">
        <v>31</v>
      </c>
      <c r="D32" s="144" t="s">
        <v>147</v>
      </c>
      <c r="E32" s="144" t="s">
        <v>148</v>
      </c>
      <c r="F32" s="144"/>
      <c r="G32" s="81">
        <f t="shared" si="2"/>
        <v>101</v>
      </c>
      <c r="H32" s="81">
        <f t="shared" si="2"/>
        <v>101</v>
      </c>
    </row>
    <row r="33" spans="1:8" ht="15.75" x14ac:dyDescent="0.2">
      <c r="A33" s="144" t="s">
        <v>149</v>
      </c>
      <c r="B33" s="142" t="s">
        <v>246</v>
      </c>
      <c r="C33" s="144" t="s">
        <v>31</v>
      </c>
      <c r="D33" s="144" t="s">
        <v>147</v>
      </c>
      <c r="E33" s="144" t="s">
        <v>148</v>
      </c>
      <c r="F33" s="144" t="s">
        <v>150</v>
      </c>
      <c r="G33" s="81">
        <f t="shared" si="2"/>
        <v>101</v>
      </c>
      <c r="H33" s="81">
        <f t="shared" si="2"/>
        <v>101</v>
      </c>
    </row>
    <row r="34" spans="1:8" s="17" customFormat="1" ht="15.75" x14ac:dyDescent="0.2">
      <c r="A34" s="144" t="s">
        <v>151</v>
      </c>
      <c r="B34" s="142" t="s">
        <v>246</v>
      </c>
      <c r="C34" s="144" t="s">
        <v>31</v>
      </c>
      <c r="D34" s="144" t="s">
        <v>147</v>
      </c>
      <c r="E34" s="144" t="s">
        <v>148</v>
      </c>
      <c r="F34" s="144" t="s">
        <v>152</v>
      </c>
      <c r="G34" s="81">
        <v>101</v>
      </c>
      <c r="H34" s="81">
        <v>101</v>
      </c>
    </row>
    <row r="35" spans="1:8" ht="15.75" x14ac:dyDescent="0.2">
      <c r="A35" s="148" t="s">
        <v>9</v>
      </c>
      <c r="B35" s="118" t="s">
        <v>246</v>
      </c>
      <c r="C35" s="148" t="s">
        <v>31</v>
      </c>
      <c r="D35" s="148" t="s">
        <v>157</v>
      </c>
      <c r="E35" s="145"/>
      <c r="F35" s="145"/>
      <c r="G35" s="80">
        <f>G36+G43</f>
        <v>1132.5</v>
      </c>
      <c r="H35" s="80">
        <f>H36+H43</f>
        <v>1187.9000000000001</v>
      </c>
    </row>
    <row r="36" spans="1:8" ht="47.25" x14ac:dyDescent="0.2">
      <c r="A36" s="143" t="s">
        <v>140</v>
      </c>
      <c r="B36" s="142" t="s">
        <v>246</v>
      </c>
      <c r="C36" s="144" t="s">
        <v>31</v>
      </c>
      <c r="D36" s="144" t="s">
        <v>157</v>
      </c>
      <c r="E36" s="143" t="s">
        <v>135</v>
      </c>
      <c r="F36" s="143"/>
      <c r="G36" s="80">
        <f>G37+G40</f>
        <v>594.5</v>
      </c>
      <c r="H36" s="80">
        <f>H37+H40</f>
        <v>627.9</v>
      </c>
    </row>
    <row r="37" spans="1:8" ht="31.5" x14ac:dyDescent="0.2">
      <c r="A37" s="143" t="s">
        <v>158</v>
      </c>
      <c r="B37" s="142" t="s">
        <v>246</v>
      </c>
      <c r="C37" s="144" t="s">
        <v>31</v>
      </c>
      <c r="D37" s="144" t="s">
        <v>157</v>
      </c>
      <c r="E37" s="143" t="s">
        <v>159</v>
      </c>
      <c r="F37" s="143"/>
      <c r="G37" s="80">
        <f>G38</f>
        <v>106.5</v>
      </c>
      <c r="H37" s="80">
        <f>H38</f>
        <v>106.9</v>
      </c>
    </row>
    <row r="38" spans="1:8" s="10" customFormat="1" ht="31.5" x14ac:dyDescent="0.25">
      <c r="A38" s="143" t="s">
        <v>144</v>
      </c>
      <c r="B38" s="142" t="s">
        <v>246</v>
      </c>
      <c r="C38" s="144" t="s">
        <v>31</v>
      </c>
      <c r="D38" s="144" t="s">
        <v>157</v>
      </c>
      <c r="E38" s="143" t="s">
        <v>159</v>
      </c>
      <c r="F38" s="143">
        <v>200</v>
      </c>
      <c r="G38" s="80">
        <f>G39</f>
        <v>106.5</v>
      </c>
      <c r="H38" s="80">
        <f>H39</f>
        <v>106.9</v>
      </c>
    </row>
    <row r="39" spans="1:8" s="17" customFormat="1" ht="31.5" x14ac:dyDescent="0.2">
      <c r="A39" s="143" t="s">
        <v>145</v>
      </c>
      <c r="B39" s="142" t="s">
        <v>246</v>
      </c>
      <c r="C39" s="144" t="s">
        <v>31</v>
      </c>
      <c r="D39" s="144" t="s">
        <v>157</v>
      </c>
      <c r="E39" s="143" t="s">
        <v>159</v>
      </c>
      <c r="F39" s="143">
        <v>240</v>
      </c>
      <c r="G39" s="80">
        <v>106.5</v>
      </c>
      <c r="H39" s="80">
        <v>106.9</v>
      </c>
    </row>
    <row r="40" spans="1:8" ht="31.5" x14ac:dyDescent="0.2">
      <c r="A40" s="143" t="s">
        <v>141</v>
      </c>
      <c r="B40" s="142" t="s">
        <v>246</v>
      </c>
      <c r="C40" s="144" t="s">
        <v>31</v>
      </c>
      <c r="D40" s="144" t="s">
        <v>157</v>
      </c>
      <c r="E40" s="143" t="s">
        <v>142</v>
      </c>
      <c r="F40" s="143"/>
      <c r="G40" s="80">
        <f>G41</f>
        <v>488</v>
      </c>
      <c r="H40" s="80">
        <f>H41</f>
        <v>521</v>
      </c>
    </row>
    <row r="41" spans="1:8" ht="31.5" x14ac:dyDescent="0.2">
      <c r="A41" s="143" t="s">
        <v>144</v>
      </c>
      <c r="B41" s="142" t="s">
        <v>246</v>
      </c>
      <c r="C41" s="144" t="s">
        <v>31</v>
      </c>
      <c r="D41" s="144" t="s">
        <v>157</v>
      </c>
      <c r="E41" s="143" t="s">
        <v>142</v>
      </c>
      <c r="F41" s="143">
        <v>200</v>
      </c>
      <c r="G41" s="80">
        <f>G42</f>
        <v>488</v>
      </c>
      <c r="H41" s="80">
        <f>H42</f>
        <v>521</v>
      </c>
    </row>
    <row r="42" spans="1:8" ht="31.5" x14ac:dyDescent="0.2">
      <c r="A42" s="143" t="s">
        <v>145</v>
      </c>
      <c r="B42" s="142" t="s">
        <v>246</v>
      </c>
      <c r="C42" s="144" t="s">
        <v>31</v>
      </c>
      <c r="D42" s="144" t="s">
        <v>157</v>
      </c>
      <c r="E42" s="143" t="s">
        <v>142</v>
      </c>
      <c r="F42" s="143">
        <v>240</v>
      </c>
      <c r="G42" s="80">
        <v>488</v>
      </c>
      <c r="H42" s="80">
        <v>521</v>
      </c>
    </row>
    <row r="43" spans="1:8" s="10" customFormat="1" ht="63" x14ac:dyDescent="0.25">
      <c r="A43" s="143" t="s">
        <v>169</v>
      </c>
      <c r="B43" s="142" t="s">
        <v>246</v>
      </c>
      <c r="C43" s="144" t="s">
        <v>31</v>
      </c>
      <c r="D43" s="144" t="s">
        <v>157</v>
      </c>
      <c r="E43" s="143" t="s">
        <v>160</v>
      </c>
      <c r="F43" s="146"/>
      <c r="G43" s="80">
        <f t="shared" ref="G43:H45" si="3">G44</f>
        <v>538</v>
      </c>
      <c r="H43" s="80">
        <f t="shared" si="3"/>
        <v>560</v>
      </c>
    </row>
    <row r="44" spans="1:8" s="17" customFormat="1" ht="31.5" x14ac:dyDescent="0.2">
      <c r="A44" s="143" t="s">
        <v>161</v>
      </c>
      <c r="B44" s="142" t="s">
        <v>246</v>
      </c>
      <c r="C44" s="144" t="s">
        <v>31</v>
      </c>
      <c r="D44" s="144" t="s">
        <v>157</v>
      </c>
      <c r="E44" s="143" t="s">
        <v>162</v>
      </c>
      <c r="F44" s="143"/>
      <c r="G44" s="80">
        <f t="shared" si="3"/>
        <v>538</v>
      </c>
      <c r="H44" s="80">
        <f t="shared" si="3"/>
        <v>560</v>
      </c>
    </row>
    <row r="45" spans="1:8" ht="31.5" x14ac:dyDescent="0.2">
      <c r="A45" s="143" t="s">
        <v>144</v>
      </c>
      <c r="B45" s="142" t="s">
        <v>246</v>
      </c>
      <c r="C45" s="144" t="s">
        <v>31</v>
      </c>
      <c r="D45" s="144" t="s">
        <v>157</v>
      </c>
      <c r="E45" s="149" t="s">
        <v>162</v>
      </c>
      <c r="F45" s="143">
        <v>200</v>
      </c>
      <c r="G45" s="80">
        <f t="shared" si="3"/>
        <v>538</v>
      </c>
      <c r="H45" s="80">
        <f t="shared" si="3"/>
        <v>560</v>
      </c>
    </row>
    <row r="46" spans="1:8" ht="31.5" x14ac:dyDescent="0.2">
      <c r="A46" s="143" t="s">
        <v>145</v>
      </c>
      <c r="B46" s="142" t="s">
        <v>246</v>
      </c>
      <c r="C46" s="144" t="s">
        <v>31</v>
      </c>
      <c r="D46" s="144" t="s">
        <v>157</v>
      </c>
      <c r="E46" s="149" t="s">
        <v>162</v>
      </c>
      <c r="F46" s="143">
        <v>240</v>
      </c>
      <c r="G46" s="80">
        <v>538</v>
      </c>
      <c r="H46" s="80">
        <v>560</v>
      </c>
    </row>
    <row r="47" spans="1:8" ht="15.75" x14ac:dyDescent="0.2">
      <c r="A47" s="35" t="s">
        <v>10</v>
      </c>
      <c r="B47" s="117" t="s">
        <v>246</v>
      </c>
      <c r="C47" s="117" t="s">
        <v>35</v>
      </c>
      <c r="D47" s="117" t="s">
        <v>32</v>
      </c>
      <c r="E47" s="143"/>
      <c r="F47" s="143"/>
      <c r="G47" s="79">
        <f>G48</f>
        <v>2486</v>
      </c>
      <c r="H47" s="79">
        <f>H48</f>
        <v>2679</v>
      </c>
    </row>
    <row r="48" spans="1:8" ht="15.75" x14ac:dyDescent="0.2">
      <c r="A48" s="38" t="s">
        <v>11</v>
      </c>
      <c r="B48" s="118" t="s">
        <v>246</v>
      </c>
      <c r="C48" s="118" t="s">
        <v>35</v>
      </c>
      <c r="D48" s="118" t="s">
        <v>36</v>
      </c>
      <c r="E48" s="118"/>
      <c r="F48" s="118"/>
      <c r="G48" s="80">
        <f>G49</f>
        <v>2486</v>
      </c>
      <c r="H48" s="80">
        <f>H49</f>
        <v>2679</v>
      </c>
    </row>
    <row r="49" spans="1:8" s="17" customFormat="1" ht="47.25" x14ac:dyDescent="0.2">
      <c r="A49" s="143" t="s">
        <v>176</v>
      </c>
      <c r="B49" s="142" t="s">
        <v>246</v>
      </c>
      <c r="C49" s="144" t="s">
        <v>35</v>
      </c>
      <c r="D49" s="144" t="s">
        <v>36</v>
      </c>
      <c r="E49" s="143" t="s">
        <v>173</v>
      </c>
      <c r="F49" s="146"/>
      <c r="G49" s="80">
        <f>G50+G53</f>
        <v>2486</v>
      </c>
      <c r="H49" s="80">
        <f>H50+H53</f>
        <v>2679</v>
      </c>
    </row>
    <row r="50" spans="1:8" ht="31.5" x14ac:dyDescent="0.2">
      <c r="A50" s="143" t="s">
        <v>174</v>
      </c>
      <c r="B50" s="142" t="s">
        <v>246</v>
      </c>
      <c r="C50" s="144" t="s">
        <v>35</v>
      </c>
      <c r="D50" s="144" t="s">
        <v>36</v>
      </c>
      <c r="E50" s="143" t="s">
        <v>175</v>
      </c>
      <c r="F50" s="143"/>
      <c r="G50" s="80">
        <f>G51</f>
        <v>1712</v>
      </c>
      <c r="H50" s="80">
        <f>H51</f>
        <v>1934</v>
      </c>
    </row>
    <row r="51" spans="1:8" ht="63" x14ac:dyDescent="0.2">
      <c r="A51" s="143" t="s">
        <v>143</v>
      </c>
      <c r="B51" s="142" t="s">
        <v>246</v>
      </c>
      <c r="C51" s="144" t="s">
        <v>35</v>
      </c>
      <c r="D51" s="144" t="s">
        <v>36</v>
      </c>
      <c r="E51" s="143" t="s">
        <v>175</v>
      </c>
      <c r="F51" s="143">
        <v>100</v>
      </c>
      <c r="G51" s="80">
        <f>G52</f>
        <v>1712</v>
      </c>
      <c r="H51" s="80">
        <f>H52</f>
        <v>1934</v>
      </c>
    </row>
    <row r="52" spans="1:8" ht="31.5" x14ac:dyDescent="0.2">
      <c r="A52" s="143" t="s">
        <v>139</v>
      </c>
      <c r="B52" s="142" t="s">
        <v>246</v>
      </c>
      <c r="C52" s="144" t="s">
        <v>35</v>
      </c>
      <c r="D52" s="144" t="s">
        <v>36</v>
      </c>
      <c r="E52" s="143" t="s">
        <v>175</v>
      </c>
      <c r="F52" s="143">
        <v>120</v>
      </c>
      <c r="G52" s="80">
        <v>1712</v>
      </c>
      <c r="H52" s="80">
        <v>1934</v>
      </c>
    </row>
    <row r="53" spans="1:8" s="10" customFormat="1" ht="47.25" x14ac:dyDescent="0.25">
      <c r="A53" s="156" t="s">
        <v>266</v>
      </c>
      <c r="B53" s="159" t="s">
        <v>246</v>
      </c>
      <c r="C53" s="160" t="s">
        <v>35</v>
      </c>
      <c r="D53" s="160" t="s">
        <v>36</v>
      </c>
      <c r="E53" s="161" t="s">
        <v>265</v>
      </c>
      <c r="F53" s="143"/>
      <c r="G53" s="80">
        <f>G54+G56</f>
        <v>774</v>
      </c>
      <c r="H53" s="80">
        <f>H54+H56</f>
        <v>745</v>
      </c>
    </row>
    <row r="54" spans="1:8" s="17" customFormat="1" ht="63" x14ac:dyDescent="0.2">
      <c r="A54" s="162" t="s">
        <v>143</v>
      </c>
      <c r="B54" s="159" t="s">
        <v>246</v>
      </c>
      <c r="C54" s="160" t="s">
        <v>35</v>
      </c>
      <c r="D54" s="160" t="s">
        <v>36</v>
      </c>
      <c r="E54" s="161" t="s">
        <v>265</v>
      </c>
      <c r="F54" s="143">
        <v>100</v>
      </c>
      <c r="G54" s="80">
        <f>G55</f>
        <v>724</v>
      </c>
      <c r="H54" s="80">
        <f>H55</f>
        <v>694</v>
      </c>
    </row>
    <row r="55" spans="1:8" ht="31.5" x14ac:dyDescent="0.2">
      <c r="A55" s="162" t="s">
        <v>139</v>
      </c>
      <c r="B55" s="159" t="s">
        <v>246</v>
      </c>
      <c r="C55" s="160" t="s">
        <v>35</v>
      </c>
      <c r="D55" s="160" t="s">
        <v>36</v>
      </c>
      <c r="E55" s="161" t="s">
        <v>265</v>
      </c>
      <c r="F55" s="143">
        <v>120</v>
      </c>
      <c r="G55" s="80">
        <v>724</v>
      </c>
      <c r="H55" s="80">
        <v>694</v>
      </c>
    </row>
    <row r="56" spans="1:8" ht="31.5" x14ac:dyDescent="0.2">
      <c r="A56" s="162" t="s">
        <v>144</v>
      </c>
      <c r="B56" s="159" t="s">
        <v>246</v>
      </c>
      <c r="C56" s="160" t="s">
        <v>35</v>
      </c>
      <c r="D56" s="160" t="s">
        <v>36</v>
      </c>
      <c r="E56" s="161" t="s">
        <v>265</v>
      </c>
      <c r="F56" s="143">
        <v>200</v>
      </c>
      <c r="G56" s="80">
        <f>G57</f>
        <v>50</v>
      </c>
      <c r="H56" s="80">
        <f>H57</f>
        <v>51</v>
      </c>
    </row>
    <row r="57" spans="1:8" ht="31.5" x14ac:dyDescent="0.2">
      <c r="A57" s="162" t="s">
        <v>145</v>
      </c>
      <c r="B57" s="159" t="s">
        <v>246</v>
      </c>
      <c r="C57" s="160" t="s">
        <v>35</v>
      </c>
      <c r="D57" s="160" t="s">
        <v>36</v>
      </c>
      <c r="E57" s="161" t="s">
        <v>265</v>
      </c>
      <c r="F57" s="143">
        <v>240</v>
      </c>
      <c r="G57" s="80">
        <v>50</v>
      </c>
      <c r="H57" s="80">
        <v>51</v>
      </c>
    </row>
    <row r="58" spans="1:8" s="17" customFormat="1" ht="31.5" x14ac:dyDescent="0.2">
      <c r="A58" s="35" t="s">
        <v>12</v>
      </c>
      <c r="B58" s="117" t="s">
        <v>246</v>
      </c>
      <c r="C58" s="117" t="s">
        <v>36</v>
      </c>
      <c r="D58" s="117" t="s">
        <v>32</v>
      </c>
      <c r="E58" s="117"/>
      <c r="F58" s="117"/>
      <c r="G58" s="79">
        <f>G59+G77</f>
        <v>3624</v>
      </c>
      <c r="H58" s="79">
        <f>H59+H77</f>
        <v>3719</v>
      </c>
    </row>
    <row r="59" spans="1:8" ht="47.25" x14ac:dyDescent="0.2">
      <c r="A59" s="53" t="s">
        <v>13</v>
      </c>
      <c r="B59" s="118" t="s">
        <v>246</v>
      </c>
      <c r="C59" s="118" t="s">
        <v>36</v>
      </c>
      <c r="D59" s="118">
        <v>10</v>
      </c>
      <c r="E59" s="118"/>
      <c r="F59" s="118"/>
      <c r="G59" s="80">
        <f>G60</f>
        <v>3085</v>
      </c>
      <c r="H59" s="80">
        <f>H60</f>
        <v>3180</v>
      </c>
    </row>
    <row r="60" spans="1:8" ht="47.25" x14ac:dyDescent="0.2">
      <c r="A60" s="144" t="s">
        <v>196</v>
      </c>
      <c r="B60" s="142" t="s">
        <v>246</v>
      </c>
      <c r="C60" s="144" t="s">
        <v>36</v>
      </c>
      <c r="D60" s="144" t="s">
        <v>178</v>
      </c>
      <c r="E60" s="144" t="s">
        <v>179</v>
      </c>
      <c r="F60" s="144"/>
      <c r="G60" s="81">
        <f>G61+G65+G69+G73</f>
        <v>3085</v>
      </c>
      <c r="H60" s="81">
        <f>H61+H65+H69+H73</f>
        <v>3180</v>
      </c>
    </row>
    <row r="61" spans="1:8" ht="31.5" x14ac:dyDescent="0.2">
      <c r="A61" s="143" t="s">
        <v>180</v>
      </c>
      <c r="B61" s="142" t="s">
        <v>246</v>
      </c>
      <c r="C61" s="144" t="s">
        <v>36</v>
      </c>
      <c r="D61" s="144" t="s">
        <v>178</v>
      </c>
      <c r="E61" s="143" t="s">
        <v>181</v>
      </c>
      <c r="F61" s="143"/>
      <c r="G61" s="81">
        <f t="shared" ref="G61:H63" si="4">G62</f>
        <v>56</v>
      </c>
      <c r="H61" s="81">
        <f t="shared" si="4"/>
        <v>56</v>
      </c>
    </row>
    <row r="62" spans="1:8" s="10" customFormat="1" ht="31.5" x14ac:dyDescent="0.25">
      <c r="A62" s="143" t="s">
        <v>182</v>
      </c>
      <c r="B62" s="142" t="s">
        <v>246</v>
      </c>
      <c r="C62" s="144" t="s">
        <v>36</v>
      </c>
      <c r="D62" s="144" t="s">
        <v>178</v>
      </c>
      <c r="E62" s="150" t="s">
        <v>183</v>
      </c>
      <c r="F62" s="143"/>
      <c r="G62" s="81">
        <f t="shared" si="4"/>
        <v>56</v>
      </c>
      <c r="H62" s="81">
        <f t="shared" si="4"/>
        <v>56</v>
      </c>
    </row>
    <row r="63" spans="1:8" s="17" customFormat="1" ht="31.5" x14ac:dyDescent="0.2">
      <c r="A63" s="143" t="s">
        <v>144</v>
      </c>
      <c r="B63" s="142" t="s">
        <v>246</v>
      </c>
      <c r="C63" s="144" t="s">
        <v>36</v>
      </c>
      <c r="D63" s="144" t="s">
        <v>178</v>
      </c>
      <c r="E63" s="150" t="s">
        <v>183</v>
      </c>
      <c r="F63" s="143">
        <v>200</v>
      </c>
      <c r="G63" s="81">
        <f t="shared" si="4"/>
        <v>56</v>
      </c>
      <c r="H63" s="81">
        <f t="shared" si="4"/>
        <v>56</v>
      </c>
    </row>
    <row r="64" spans="1:8" ht="31.5" x14ac:dyDescent="0.2">
      <c r="A64" s="143" t="s">
        <v>145</v>
      </c>
      <c r="B64" s="142" t="s">
        <v>246</v>
      </c>
      <c r="C64" s="144" t="s">
        <v>36</v>
      </c>
      <c r="D64" s="144" t="s">
        <v>178</v>
      </c>
      <c r="E64" s="150" t="s">
        <v>183</v>
      </c>
      <c r="F64" s="143">
        <v>240</v>
      </c>
      <c r="G64" s="81">
        <v>56</v>
      </c>
      <c r="H64" s="81">
        <v>56</v>
      </c>
    </row>
    <row r="65" spans="1:8" ht="63" x14ac:dyDescent="0.2">
      <c r="A65" s="144" t="s">
        <v>184</v>
      </c>
      <c r="B65" s="142" t="s">
        <v>246</v>
      </c>
      <c r="C65" s="144" t="s">
        <v>36</v>
      </c>
      <c r="D65" s="144" t="s">
        <v>178</v>
      </c>
      <c r="E65" s="143" t="s">
        <v>185</v>
      </c>
      <c r="F65" s="144"/>
      <c r="G65" s="81">
        <f t="shared" ref="G65:H67" si="5">G66</f>
        <v>625</v>
      </c>
      <c r="H65" s="81">
        <f t="shared" si="5"/>
        <v>720</v>
      </c>
    </row>
    <row r="66" spans="1:8" ht="31.5" x14ac:dyDescent="0.2">
      <c r="A66" s="144" t="s">
        <v>182</v>
      </c>
      <c r="B66" s="142" t="s">
        <v>246</v>
      </c>
      <c r="C66" s="144" t="s">
        <v>36</v>
      </c>
      <c r="D66" s="144" t="s">
        <v>178</v>
      </c>
      <c r="E66" s="150" t="s">
        <v>186</v>
      </c>
      <c r="F66" s="144"/>
      <c r="G66" s="81">
        <f t="shared" si="5"/>
        <v>625</v>
      </c>
      <c r="H66" s="81">
        <f t="shared" si="5"/>
        <v>720</v>
      </c>
    </row>
    <row r="67" spans="1:8" s="17" customFormat="1" ht="31.5" x14ac:dyDescent="0.2">
      <c r="A67" s="143" t="s">
        <v>144</v>
      </c>
      <c r="B67" s="142" t="s">
        <v>246</v>
      </c>
      <c r="C67" s="144" t="s">
        <v>36</v>
      </c>
      <c r="D67" s="144" t="s">
        <v>178</v>
      </c>
      <c r="E67" s="150" t="s">
        <v>186</v>
      </c>
      <c r="F67" s="143">
        <v>200</v>
      </c>
      <c r="G67" s="81">
        <f t="shared" si="5"/>
        <v>625</v>
      </c>
      <c r="H67" s="81">
        <f t="shared" si="5"/>
        <v>720</v>
      </c>
    </row>
    <row r="68" spans="1:8" ht="31.5" x14ac:dyDescent="0.2">
      <c r="A68" s="143" t="s">
        <v>145</v>
      </c>
      <c r="B68" s="142" t="s">
        <v>246</v>
      </c>
      <c r="C68" s="144" t="s">
        <v>36</v>
      </c>
      <c r="D68" s="144" t="s">
        <v>178</v>
      </c>
      <c r="E68" s="150" t="s">
        <v>186</v>
      </c>
      <c r="F68" s="143">
        <v>240</v>
      </c>
      <c r="G68" s="81">
        <v>625</v>
      </c>
      <c r="H68" s="81">
        <v>720</v>
      </c>
    </row>
    <row r="69" spans="1:8" ht="31.5" x14ac:dyDescent="0.2">
      <c r="A69" s="143" t="s">
        <v>187</v>
      </c>
      <c r="B69" s="142" t="s">
        <v>246</v>
      </c>
      <c r="C69" s="144" t="s">
        <v>36</v>
      </c>
      <c r="D69" s="144" t="s">
        <v>178</v>
      </c>
      <c r="E69" s="143" t="s">
        <v>188</v>
      </c>
      <c r="F69" s="143"/>
      <c r="G69" s="81">
        <f t="shared" ref="G69:H71" si="6">G70</f>
        <v>1742</v>
      </c>
      <c r="H69" s="81">
        <f t="shared" si="6"/>
        <v>1742</v>
      </c>
    </row>
    <row r="70" spans="1:8" ht="15.75" x14ac:dyDescent="0.2">
      <c r="A70" s="143" t="s">
        <v>189</v>
      </c>
      <c r="B70" s="142" t="s">
        <v>246</v>
      </c>
      <c r="C70" s="144" t="s">
        <v>36</v>
      </c>
      <c r="D70" s="144" t="s">
        <v>178</v>
      </c>
      <c r="E70" s="143" t="s">
        <v>190</v>
      </c>
      <c r="F70" s="146"/>
      <c r="G70" s="81">
        <f t="shared" si="6"/>
        <v>1742</v>
      </c>
      <c r="H70" s="81">
        <f t="shared" si="6"/>
        <v>1742</v>
      </c>
    </row>
    <row r="71" spans="1:8" s="10" customFormat="1" ht="31.5" x14ac:dyDescent="0.25">
      <c r="A71" s="143" t="s">
        <v>144</v>
      </c>
      <c r="B71" s="142" t="s">
        <v>246</v>
      </c>
      <c r="C71" s="144" t="s">
        <v>36</v>
      </c>
      <c r="D71" s="144" t="s">
        <v>178</v>
      </c>
      <c r="E71" s="143" t="s">
        <v>190</v>
      </c>
      <c r="F71" s="143">
        <v>200</v>
      </c>
      <c r="G71" s="81">
        <f t="shared" si="6"/>
        <v>1742</v>
      </c>
      <c r="H71" s="81">
        <f t="shared" si="6"/>
        <v>1742</v>
      </c>
    </row>
    <row r="72" spans="1:8" s="17" customFormat="1" ht="31.5" x14ac:dyDescent="0.2">
      <c r="A72" s="143" t="s">
        <v>145</v>
      </c>
      <c r="B72" s="142" t="s">
        <v>246</v>
      </c>
      <c r="C72" s="144" t="s">
        <v>36</v>
      </c>
      <c r="D72" s="144" t="s">
        <v>178</v>
      </c>
      <c r="E72" s="143" t="s">
        <v>190</v>
      </c>
      <c r="F72" s="143">
        <v>240</v>
      </c>
      <c r="G72" s="81">
        <v>1742</v>
      </c>
      <c r="H72" s="81">
        <v>1742</v>
      </c>
    </row>
    <row r="73" spans="1:8" ht="31.5" x14ac:dyDescent="0.2">
      <c r="A73" s="143" t="s">
        <v>191</v>
      </c>
      <c r="B73" s="142" t="s">
        <v>246</v>
      </c>
      <c r="C73" s="144" t="s">
        <v>36</v>
      </c>
      <c r="D73" s="144" t="s">
        <v>178</v>
      </c>
      <c r="E73" s="143" t="s">
        <v>192</v>
      </c>
      <c r="F73" s="143"/>
      <c r="G73" s="81">
        <f t="shared" ref="G73:H75" si="7">G74</f>
        <v>662</v>
      </c>
      <c r="H73" s="81">
        <f t="shared" si="7"/>
        <v>662</v>
      </c>
    </row>
    <row r="74" spans="1:8" ht="15.75" x14ac:dyDescent="0.2">
      <c r="A74" s="143" t="s">
        <v>189</v>
      </c>
      <c r="B74" s="142" t="s">
        <v>246</v>
      </c>
      <c r="C74" s="144" t="s">
        <v>36</v>
      </c>
      <c r="D74" s="144" t="s">
        <v>178</v>
      </c>
      <c r="E74" s="143" t="s">
        <v>193</v>
      </c>
      <c r="F74" s="143"/>
      <c r="G74" s="81">
        <f t="shared" si="7"/>
        <v>662</v>
      </c>
      <c r="H74" s="81">
        <f t="shared" si="7"/>
        <v>662</v>
      </c>
    </row>
    <row r="75" spans="1:8" ht="47.25" x14ac:dyDescent="0.2">
      <c r="A75" s="151" t="s">
        <v>194</v>
      </c>
      <c r="B75" s="142" t="s">
        <v>246</v>
      </c>
      <c r="C75" s="144" t="s">
        <v>36</v>
      </c>
      <c r="D75" s="144" t="s">
        <v>178</v>
      </c>
      <c r="E75" s="143" t="s">
        <v>193</v>
      </c>
      <c r="F75" s="143">
        <v>600</v>
      </c>
      <c r="G75" s="81">
        <f t="shared" si="7"/>
        <v>662</v>
      </c>
      <c r="H75" s="81">
        <f t="shared" si="7"/>
        <v>662</v>
      </c>
    </row>
    <row r="76" spans="1:8" s="10" customFormat="1" ht="78.75" x14ac:dyDescent="0.25">
      <c r="A76" s="143" t="s">
        <v>195</v>
      </c>
      <c r="B76" s="142" t="s">
        <v>246</v>
      </c>
      <c r="C76" s="144" t="s">
        <v>36</v>
      </c>
      <c r="D76" s="144" t="s">
        <v>178</v>
      </c>
      <c r="E76" s="143" t="s">
        <v>193</v>
      </c>
      <c r="F76" s="143">
        <v>630</v>
      </c>
      <c r="G76" s="81">
        <v>662</v>
      </c>
      <c r="H76" s="81">
        <v>662</v>
      </c>
    </row>
    <row r="77" spans="1:8" s="17" customFormat="1" ht="31.5" x14ac:dyDescent="0.2">
      <c r="A77" s="38" t="s">
        <v>14</v>
      </c>
      <c r="B77" s="142" t="s">
        <v>246</v>
      </c>
      <c r="C77" s="118" t="s">
        <v>36</v>
      </c>
      <c r="D77" s="118">
        <v>14</v>
      </c>
      <c r="E77" s="118"/>
      <c r="F77" s="118"/>
      <c r="G77" s="80">
        <f t="shared" ref="G77:H81" si="8">G78</f>
        <v>539</v>
      </c>
      <c r="H77" s="80">
        <f t="shared" si="8"/>
        <v>539</v>
      </c>
    </row>
    <row r="78" spans="1:8" ht="47.25" x14ac:dyDescent="0.2">
      <c r="A78" s="143" t="s">
        <v>177</v>
      </c>
      <c r="B78" s="142" t="s">
        <v>246</v>
      </c>
      <c r="C78" s="144" t="s">
        <v>36</v>
      </c>
      <c r="D78" s="144" t="s">
        <v>54</v>
      </c>
      <c r="E78" s="144" t="s">
        <v>179</v>
      </c>
      <c r="F78" s="144"/>
      <c r="G78" s="80">
        <f t="shared" si="8"/>
        <v>539</v>
      </c>
      <c r="H78" s="80">
        <f t="shared" si="8"/>
        <v>539</v>
      </c>
    </row>
    <row r="79" spans="1:8" ht="31.5" x14ac:dyDescent="0.2">
      <c r="A79" s="147" t="s">
        <v>267</v>
      </c>
      <c r="B79" s="142" t="s">
        <v>246</v>
      </c>
      <c r="C79" s="144" t="s">
        <v>36</v>
      </c>
      <c r="D79" s="144" t="s">
        <v>54</v>
      </c>
      <c r="E79" s="143" t="s">
        <v>197</v>
      </c>
      <c r="F79" s="144"/>
      <c r="G79" s="81">
        <f t="shared" si="8"/>
        <v>539</v>
      </c>
      <c r="H79" s="81">
        <f t="shared" si="8"/>
        <v>539</v>
      </c>
    </row>
    <row r="80" spans="1:8" ht="47.25" x14ac:dyDescent="0.2">
      <c r="A80" s="143" t="s">
        <v>154</v>
      </c>
      <c r="B80" s="142" t="s">
        <v>246</v>
      </c>
      <c r="C80" s="144" t="s">
        <v>36</v>
      </c>
      <c r="D80" s="144" t="s">
        <v>54</v>
      </c>
      <c r="E80" s="143" t="s">
        <v>198</v>
      </c>
      <c r="F80" s="143"/>
      <c r="G80" s="81">
        <f t="shared" si="8"/>
        <v>539</v>
      </c>
      <c r="H80" s="81">
        <f t="shared" si="8"/>
        <v>539</v>
      </c>
    </row>
    <row r="81" spans="1:8" s="17" customFormat="1" ht="15.75" x14ac:dyDescent="0.2">
      <c r="A81" s="143" t="s">
        <v>156</v>
      </c>
      <c r="B81" s="142" t="s">
        <v>246</v>
      </c>
      <c r="C81" s="144" t="s">
        <v>36</v>
      </c>
      <c r="D81" s="144" t="s">
        <v>54</v>
      </c>
      <c r="E81" s="143" t="s">
        <v>198</v>
      </c>
      <c r="F81" s="143">
        <v>500</v>
      </c>
      <c r="G81" s="81">
        <f t="shared" si="8"/>
        <v>539</v>
      </c>
      <c r="H81" s="81">
        <f t="shared" si="8"/>
        <v>539</v>
      </c>
    </row>
    <row r="82" spans="1:8" ht="15.75" x14ac:dyDescent="0.2">
      <c r="A82" s="143" t="s">
        <v>75</v>
      </c>
      <c r="B82" s="142" t="s">
        <v>246</v>
      </c>
      <c r="C82" s="144" t="s">
        <v>36</v>
      </c>
      <c r="D82" s="144" t="s">
        <v>54</v>
      </c>
      <c r="E82" s="143" t="s">
        <v>198</v>
      </c>
      <c r="F82" s="143">
        <v>540</v>
      </c>
      <c r="G82" s="81">
        <v>539</v>
      </c>
      <c r="H82" s="81">
        <v>539</v>
      </c>
    </row>
    <row r="83" spans="1:8" ht="15.75" x14ac:dyDescent="0.2">
      <c r="A83" s="35" t="s">
        <v>15</v>
      </c>
      <c r="B83" s="117" t="s">
        <v>246</v>
      </c>
      <c r="C83" s="117" t="s">
        <v>37</v>
      </c>
      <c r="D83" s="117" t="s">
        <v>32</v>
      </c>
      <c r="E83" s="117"/>
      <c r="F83" s="117"/>
      <c r="G83" s="79">
        <f>G84</f>
        <v>5451</v>
      </c>
      <c r="H83" s="79">
        <f>H84</f>
        <v>5451</v>
      </c>
    </row>
    <row r="84" spans="1:8" ht="15.75" x14ac:dyDescent="0.2">
      <c r="A84" s="38" t="s">
        <v>17</v>
      </c>
      <c r="B84" s="118" t="s">
        <v>246</v>
      </c>
      <c r="C84" s="118" t="s">
        <v>37</v>
      </c>
      <c r="D84" s="118" t="s">
        <v>42</v>
      </c>
      <c r="E84" s="118"/>
      <c r="F84" s="118"/>
      <c r="G84" s="80">
        <f>G85</f>
        <v>5451</v>
      </c>
      <c r="H84" s="80">
        <f>H85</f>
        <v>5451</v>
      </c>
    </row>
    <row r="85" spans="1:8" s="10" customFormat="1" ht="47.25" x14ac:dyDescent="0.25">
      <c r="A85" s="143" t="s">
        <v>213</v>
      </c>
      <c r="B85" s="142" t="s">
        <v>246</v>
      </c>
      <c r="C85" s="150" t="s">
        <v>37</v>
      </c>
      <c r="D85" s="150" t="s">
        <v>42</v>
      </c>
      <c r="E85" s="143" t="s">
        <v>201</v>
      </c>
      <c r="F85" s="143"/>
      <c r="G85" s="80">
        <f>G86+G90</f>
        <v>5451</v>
      </c>
      <c r="H85" s="80">
        <f>H86+H90</f>
        <v>5451</v>
      </c>
    </row>
    <row r="86" spans="1:8" s="17" customFormat="1" ht="31.5" x14ac:dyDescent="0.2">
      <c r="A86" s="143" t="s">
        <v>202</v>
      </c>
      <c r="B86" s="142" t="s">
        <v>246</v>
      </c>
      <c r="C86" s="150" t="s">
        <v>37</v>
      </c>
      <c r="D86" s="150" t="s">
        <v>42</v>
      </c>
      <c r="E86" s="143" t="s">
        <v>203</v>
      </c>
      <c r="F86" s="143"/>
      <c r="G86" s="80">
        <f t="shared" ref="G86:H88" si="9">G87</f>
        <v>5111</v>
      </c>
      <c r="H86" s="80">
        <f t="shared" si="9"/>
        <v>5111</v>
      </c>
    </row>
    <row r="87" spans="1:8" ht="15.75" x14ac:dyDescent="0.2">
      <c r="A87" s="149" t="s">
        <v>204</v>
      </c>
      <c r="B87" s="142" t="s">
        <v>246</v>
      </c>
      <c r="C87" s="150" t="s">
        <v>37</v>
      </c>
      <c r="D87" s="150" t="s">
        <v>42</v>
      </c>
      <c r="E87" s="143" t="s">
        <v>205</v>
      </c>
      <c r="F87" s="143"/>
      <c r="G87" s="80">
        <f t="shared" si="9"/>
        <v>5111</v>
      </c>
      <c r="H87" s="80">
        <f t="shared" si="9"/>
        <v>5111</v>
      </c>
    </row>
    <row r="88" spans="1:8" ht="31.5" x14ac:dyDescent="0.2">
      <c r="A88" s="149" t="s">
        <v>144</v>
      </c>
      <c r="B88" s="142" t="s">
        <v>246</v>
      </c>
      <c r="C88" s="150" t="s">
        <v>37</v>
      </c>
      <c r="D88" s="150" t="s">
        <v>42</v>
      </c>
      <c r="E88" s="143" t="s">
        <v>205</v>
      </c>
      <c r="F88" s="143">
        <v>200</v>
      </c>
      <c r="G88" s="80">
        <f t="shared" si="9"/>
        <v>5111</v>
      </c>
      <c r="H88" s="80">
        <f t="shared" si="9"/>
        <v>5111</v>
      </c>
    </row>
    <row r="89" spans="1:8" ht="31.5" x14ac:dyDescent="0.2">
      <c r="A89" s="149" t="s">
        <v>145</v>
      </c>
      <c r="B89" s="142" t="s">
        <v>246</v>
      </c>
      <c r="C89" s="150" t="s">
        <v>37</v>
      </c>
      <c r="D89" s="150" t="s">
        <v>42</v>
      </c>
      <c r="E89" s="143" t="s">
        <v>205</v>
      </c>
      <c r="F89" s="143">
        <v>240</v>
      </c>
      <c r="G89" s="80">
        <v>5111</v>
      </c>
      <c r="H89" s="80">
        <v>5111</v>
      </c>
    </row>
    <row r="90" spans="1:8" s="10" customFormat="1" ht="31.5" x14ac:dyDescent="0.25">
      <c r="A90" s="149" t="s">
        <v>206</v>
      </c>
      <c r="B90" s="142" t="s">
        <v>246</v>
      </c>
      <c r="C90" s="150" t="s">
        <v>37</v>
      </c>
      <c r="D90" s="150" t="s">
        <v>42</v>
      </c>
      <c r="E90" s="143" t="s">
        <v>207</v>
      </c>
      <c r="F90" s="143"/>
      <c r="G90" s="80">
        <f t="shared" ref="G90:H92" si="10">G91</f>
        <v>340</v>
      </c>
      <c r="H90" s="80">
        <f t="shared" si="10"/>
        <v>340</v>
      </c>
    </row>
    <row r="91" spans="1:8" ht="15.75" x14ac:dyDescent="0.2">
      <c r="A91" s="149" t="s">
        <v>204</v>
      </c>
      <c r="B91" s="142" t="s">
        <v>246</v>
      </c>
      <c r="C91" s="150" t="s">
        <v>37</v>
      </c>
      <c r="D91" s="150" t="s">
        <v>42</v>
      </c>
      <c r="E91" s="143" t="s">
        <v>208</v>
      </c>
      <c r="F91" s="143"/>
      <c r="G91" s="81">
        <f t="shared" si="10"/>
        <v>340</v>
      </c>
      <c r="H91" s="81">
        <f t="shared" si="10"/>
        <v>340</v>
      </c>
    </row>
    <row r="92" spans="1:8" ht="31.5" x14ac:dyDescent="0.2">
      <c r="A92" s="143" t="s">
        <v>144</v>
      </c>
      <c r="B92" s="142" t="s">
        <v>246</v>
      </c>
      <c r="C92" s="150" t="s">
        <v>37</v>
      </c>
      <c r="D92" s="150" t="s">
        <v>42</v>
      </c>
      <c r="E92" s="143" t="s">
        <v>208</v>
      </c>
      <c r="F92" s="143">
        <v>200</v>
      </c>
      <c r="G92" s="81">
        <f t="shared" si="10"/>
        <v>340</v>
      </c>
      <c r="H92" s="81">
        <f t="shared" si="10"/>
        <v>340</v>
      </c>
    </row>
    <row r="93" spans="1:8" ht="31.5" x14ac:dyDescent="0.2">
      <c r="A93" s="143" t="s">
        <v>145</v>
      </c>
      <c r="B93" s="142" t="s">
        <v>246</v>
      </c>
      <c r="C93" s="150" t="s">
        <v>37</v>
      </c>
      <c r="D93" s="150" t="s">
        <v>42</v>
      </c>
      <c r="E93" s="143" t="s">
        <v>208</v>
      </c>
      <c r="F93" s="143">
        <v>240</v>
      </c>
      <c r="G93" s="81">
        <v>340</v>
      </c>
      <c r="H93" s="81">
        <v>340</v>
      </c>
    </row>
    <row r="94" spans="1:8" ht="15.75" x14ac:dyDescent="0.2">
      <c r="A94" s="35" t="s">
        <v>18</v>
      </c>
      <c r="B94" s="142" t="s">
        <v>246</v>
      </c>
      <c r="C94" s="117" t="s">
        <v>38</v>
      </c>
      <c r="D94" s="117" t="s">
        <v>32</v>
      </c>
      <c r="E94" s="117"/>
      <c r="F94" s="117"/>
      <c r="G94" s="79">
        <f>G95+G100</f>
        <v>21612</v>
      </c>
      <c r="H94" s="79">
        <f>H95+H100</f>
        <v>21612</v>
      </c>
    </row>
    <row r="95" spans="1:8" ht="15.75" x14ac:dyDescent="0.2">
      <c r="A95" s="38" t="s">
        <v>19</v>
      </c>
      <c r="B95" s="142" t="s">
        <v>246</v>
      </c>
      <c r="C95" s="142" t="s">
        <v>38</v>
      </c>
      <c r="D95" s="142" t="s">
        <v>31</v>
      </c>
      <c r="E95" s="118"/>
      <c r="F95" s="118"/>
      <c r="G95" s="80">
        <f t="shared" ref="G95:H98" si="11">G96</f>
        <v>423</v>
      </c>
      <c r="H95" s="80">
        <f t="shared" si="11"/>
        <v>423</v>
      </c>
    </row>
    <row r="96" spans="1:8" ht="63" x14ac:dyDescent="0.2">
      <c r="A96" s="143" t="s">
        <v>212</v>
      </c>
      <c r="B96" s="142" t="s">
        <v>246</v>
      </c>
      <c r="C96" s="144" t="s">
        <v>38</v>
      </c>
      <c r="D96" s="144" t="s">
        <v>31</v>
      </c>
      <c r="E96" s="143" t="s">
        <v>160</v>
      </c>
      <c r="F96" s="118"/>
      <c r="G96" s="80">
        <f t="shared" si="11"/>
        <v>423</v>
      </c>
      <c r="H96" s="80">
        <f t="shared" si="11"/>
        <v>423</v>
      </c>
    </row>
    <row r="97" spans="1:8" ht="63" x14ac:dyDescent="0.2">
      <c r="A97" s="143" t="s">
        <v>209</v>
      </c>
      <c r="B97" s="142" t="s">
        <v>246</v>
      </c>
      <c r="C97" s="144" t="s">
        <v>38</v>
      </c>
      <c r="D97" s="144" t="s">
        <v>31</v>
      </c>
      <c r="E97" s="143" t="s">
        <v>210</v>
      </c>
      <c r="F97" s="142"/>
      <c r="G97" s="81">
        <f t="shared" si="11"/>
        <v>423</v>
      </c>
      <c r="H97" s="81">
        <f t="shared" si="11"/>
        <v>423</v>
      </c>
    </row>
    <row r="98" spans="1:8" ht="31.5" x14ac:dyDescent="0.2">
      <c r="A98" s="143" t="s">
        <v>144</v>
      </c>
      <c r="B98" s="142" t="s">
        <v>246</v>
      </c>
      <c r="C98" s="144" t="s">
        <v>38</v>
      </c>
      <c r="D98" s="144" t="s">
        <v>31</v>
      </c>
      <c r="E98" s="143" t="s">
        <v>211</v>
      </c>
      <c r="F98" s="143">
        <v>200</v>
      </c>
      <c r="G98" s="81">
        <f t="shared" si="11"/>
        <v>423</v>
      </c>
      <c r="H98" s="81">
        <f t="shared" si="11"/>
        <v>423</v>
      </c>
    </row>
    <row r="99" spans="1:8" ht="31.5" x14ac:dyDescent="0.2">
      <c r="A99" s="143" t="s">
        <v>145</v>
      </c>
      <c r="B99" s="142" t="s">
        <v>246</v>
      </c>
      <c r="C99" s="144" t="s">
        <v>38</v>
      </c>
      <c r="D99" s="144" t="s">
        <v>31</v>
      </c>
      <c r="E99" s="143" t="s">
        <v>211</v>
      </c>
      <c r="F99" s="143">
        <v>240</v>
      </c>
      <c r="G99" s="81">
        <v>423</v>
      </c>
      <c r="H99" s="81">
        <v>423</v>
      </c>
    </row>
    <row r="100" spans="1:8" ht="15.75" x14ac:dyDescent="0.2">
      <c r="A100" s="38" t="s">
        <v>20</v>
      </c>
      <c r="B100" s="142" t="s">
        <v>246</v>
      </c>
      <c r="C100" s="118" t="s">
        <v>38</v>
      </c>
      <c r="D100" s="118" t="s">
        <v>36</v>
      </c>
      <c r="E100" s="118"/>
      <c r="F100" s="118"/>
      <c r="G100" s="80">
        <f>G101</f>
        <v>21189</v>
      </c>
      <c r="H100" s="80">
        <f>H101</f>
        <v>21189</v>
      </c>
    </row>
    <row r="101" spans="1:8" ht="47.25" x14ac:dyDescent="0.2">
      <c r="A101" s="143" t="s">
        <v>227</v>
      </c>
      <c r="B101" s="142" t="s">
        <v>246</v>
      </c>
      <c r="C101" s="150" t="s">
        <v>38</v>
      </c>
      <c r="D101" s="150" t="s">
        <v>36</v>
      </c>
      <c r="E101" s="143" t="s">
        <v>214</v>
      </c>
      <c r="F101" s="143"/>
      <c r="G101" s="80">
        <f>G102</f>
        <v>21189</v>
      </c>
      <c r="H101" s="80">
        <f>H102</f>
        <v>21189</v>
      </c>
    </row>
    <row r="102" spans="1:8" ht="31.5" x14ac:dyDescent="0.2">
      <c r="A102" s="143" t="s">
        <v>215</v>
      </c>
      <c r="B102" s="142" t="s">
        <v>246</v>
      </c>
      <c r="C102" s="150" t="s">
        <v>38</v>
      </c>
      <c r="D102" s="150" t="s">
        <v>36</v>
      </c>
      <c r="E102" s="143" t="s">
        <v>216</v>
      </c>
      <c r="F102" s="143"/>
      <c r="G102" s="80">
        <f>G103+G106</f>
        <v>21189</v>
      </c>
      <c r="H102" s="80">
        <f>H103+H106</f>
        <v>21189</v>
      </c>
    </row>
    <row r="103" spans="1:8" ht="15.75" x14ac:dyDescent="0.2">
      <c r="A103" s="152" t="s">
        <v>217</v>
      </c>
      <c r="B103" s="142" t="s">
        <v>246</v>
      </c>
      <c r="C103" s="150" t="s">
        <v>38</v>
      </c>
      <c r="D103" s="150" t="s">
        <v>36</v>
      </c>
      <c r="E103" s="143" t="s">
        <v>218</v>
      </c>
      <c r="F103" s="143"/>
      <c r="G103" s="80">
        <f>G104</f>
        <v>19745</v>
      </c>
      <c r="H103" s="80">
        <f>H104</f>
        <v>19745</v>
      </c>
    </row>
    <row r="104" spans="1:8" ht="31.5" x14ac:dyDescent="0.2">
      <c r="A104" s="143" t="s">
        <v>144</v>
      </c>
      <c r="B104" s="142" t="s">
        <v>246</v>
      </c>
      <c r="C104" s="150" t="s">
        <v>38</v>
      </c>
      <c r="D104" s="150" t="s">
        <v>36</v>
      </c>
      <c r="E104" s="143" t="s">
        <v>218</v>
      </c>
      <c r="F104" s="143">
        <v>200</v>
      </c>
      <c r="G104" s="80">
        <f>G105</f>
        <v>19745</v>
      </c>
      <c r="H104" s="80">
        <f>H105</f>
        <v>19745</v>
      </c>
    </row>
    <row r="105" spans="1:8" ht="31.5" x14ac:dyDescent="0.2">
      <c r="A105" s="143" t="s">
        <v>145</v>
      </c>
      <c r="B105" s="142" t="s">
        <v>246</v>
      </c>
      <c r="C105" s="150" t="s">
        <v>38</v>
      </c>
      <c r="D105" s="150" t="s">
        <v>36</v>
      </c>
      <c r="E105" s="143" t="s">
        <v>218</v>
      </c>
      <c r="F105" s="143">
        <v>240</v>
      </c>
      <c r="G105" s="80">
        <v>19745</v>
      </c>
      <c r="H105" s="80">
        <v>19745</v>
      </c>
    </row>
    <row r="106" spans="1:8" ht="31.5" x14ac:dyDescent="0.2">
      <c r="A106" s="149" t="s">
        <v>219</v>
      </c>
      <c r="B106" s="142" t="s">
        <v>246</v>
      </c>
      <c r="C106" s="150" t="s">
        <v>38</v>
      </c>
      <c r="D106" s="150" t="s">
        <v>36</v>
      </c>
      <c r="E106" s="143" t="s">
        <v>220</v>
      </c>
      <c r="F106" s="143"/>
      <c r="G106" s="80">
        <f>G107</f>
        <v>1444</v>
      </c>
      <c r="H106" s="80">
        <f>H107</f>
        <v>1444</v>
      </c>
    </row>
    <row r="107" spans="1:8" ht="31.5" x14ac:dyDescent="0.2">
      <c r="A107" s="143" t="s">
        <v>144</v>
      </c>
      <c r="B107" s="142" t="s">
        <v>246</v>
      </c>
      <c r="C107" s="150" t="s">
        <v>38</v>
      </c>
      <c r="D107" s="150" t="s">
        <v>36</v>
      </c>
      <c r="E107" s="143" t="s">
        <v>220</v>
      </c>
      <c r="F107" s="143">
        <v>200</v>
      </c>
      <c r="G107" s="80">
        <f>G108</f>
        <v>1444</v>
      </c>
      <c r="H107" s="80">
        <f>H108</f>
        <v>1444</v>
      </c>
    </row>
    <row r="108" spans="1:8" ht="31.5" x14ac:dyDescent="0.2">
      <c r="A108" s="143" t="s">
        <v>145</v>
      </c>
      <c r="B108" s="142" t="s">
        <v>246</v>
      </c>
      <c r="C108" s="150" t="s">
        <v>38</v>
      </c>
      <c r="D108" s="150" t="s">
        <v>36</v>
      </c>
      <c r="E108" s="143" t="s">
        <v>220</v>
      </c>
      <c r="F108" s="143">
        <v>240</v>
      </c>
      <c r="G108" s="80">
        <v>1444</v>
      </c>
      <c r="H108" s="80">
        <v>1444</v>
      </c>
    </row>
    <row r="109" spans="1:8" ht="15.75" x14ac:dyDescent="0.2">
      <c r="A109" s="35" t="s">
        <v>21</v>
      </c>
      <c r="B109" s="117" t="s">
        <v>246</v>
      </c>
      <c r="C109" s="117" t="s">
        <v>39</v>
      </c>
      <c r="D109" s="117" t="s">
        <v>32</v>
      </c>
      <c r="E109" s="117"/>
      <c r="F109" s="117"/>
      <c r="G109" s="79">
        <f t="shared" ref="G109:H114" si="12">G110</f>
        <v>170</v>
      </c>
      <c r="H109" s="79">
        <f t="shared" si="12"/>
        <v>170</v>
      </c>
    </row>
    <row r="110" spans="1:8" ht="15.75" x14ac:dyDescent="0.2">
      <c r="A110" s="38" t="s">
        <v>22</v>
      </c>
      <c r="B110" s="118" t="s">
        <v>246</v>
      </c>
      <c r="C110" s="118" t="s">
        <v>39</v>
      </c>
      <c r="D110" s="118" t="s">
        <v>39</v>
      </c>
      <c r="E110" s="118"/>
      <c r="F110" s="118"/>
      <c r="G110" s="80">
        <f t="shared" si="12"/>
        <v>170</v>
      </c>
      <c r="H110" s="80">
        <f t="shared" si="12"/>
        <v>170</v>
      </c>
    </row>
    <row r="111" spans="1:8" ht="47.25" x14ac:dyDescent="0.2">
      <c r="A111" s="143" t="s">
        <v>243</v>
      </c>
      <c r="B111" s="142" t="s">
        <v>246</v>
      </c>
      <c r="C111" s="150" t="s">
        <v>39</v>
      </c>
      <c r="D111" s="150" t="s">
        <v>39</v>
      </c>
      <c r="E111" s="143" t="s">
        <v>228</v>
      </c>
      <c r="F111" s="143"/>
      <c r="G111" s="80">
        <f t="shared" si="12"/>
        <v>170</v>
      </c>
      <c r="H111" s="80">
        <f t="shared" si="12"/>
        <v>170</v>
      </c>
    </row>
    <row r="112" spans="1:8" ht="47.25" x14ac:dyDescent="0.2">
      <c r="A112" s="143" t="s">
        <v>229</v>
      </c>
      <c r="B112" s="142" t="s">
        <v>246</v>
      </c>
      <c r="C112" s="150" t="s">
        <v>39</v>
      </c>
      <c r="D112" s="150" t="s">
        <v>39</v>
      </c>
      <c r="E112" s="143" t="s">
        <v>230</v>
      </c>
      <c r="F112" s="143"/>
      <c r="G112" s="80">
        <f t="shared" si="12"/>
        <v>170</v>
      </c>
      <c r="H112" s="80">
        <f t="shared" si="12"/>
        <v>170</v>
      </c>
    </row>
    <row r="113" spans="1:8" ht="47.25" x14ac:dyDescent="0.2">
      <c r="A113" s="143" t="s">
        <v>154</v>
      </c>
      <c r="B113" s="142" t="s">
        <v>246</v>
      </c>
      <c r="C113" s="150" t="s">
        <v>39</v>
      </c>
      <c r="D113" s="150" t="s">
        <v>39</v>
      </c>
      <c r="E113" s="143" t="s">
        <v>231</v>
      </c>
      <c r="F113" s="143"/>
      <c r="G113" s="81">
        <f t="shared" si="12"/>
        <v>170</v>
      </c>
      <c r="H113" s="81">
        <f t="shared" si="12"/>
        <v>170</v>
      </c>
    </row>
    <row r="114" spans="1:8" ht="15.75" x14ac:dyDescent="0.2">
      <c r="A114" s="143" t="s">
        <v>156</v>
      </c>
      <c r="B114" s="142" t="s">
        <v>246</v>
      </c>
      <c r="C114" s="150" t="s">
        <v>39</v>
      </c>
      <c r="D114" s="150" t="s">
        <v>39</v>
      </c>
      <c r="E114" s="143" t="s">
        <v>231</v>
      </c>
      <c r="F114" s="143">
        <v>500</v>
      </c>
      <c r="G114" s="81">
        <f t="shared" si="12"/>
        <v>170</v>
      </c>
      <c r="H114" s="81">
        <f t="shared" si="12"/>
        <v>170</v>
      </c>
    </row>
    <row r="115" spans="1:8" ht="15.75" x14ac:dyDescent="0.2">
      <c r="A115" s="143" t="s">
        <v>75</v>
      </c>
      <c r="B115" s="142" t="s">
        <v>246</v>
      </c>
      <c r="C115" s="150" t="s">
        <v>39</v>
      </c>
      <c r="D115" s="150" t="s">
        <v>39</v>
      </c>
      <c r="E115" s="143" t="s">
        <v>231</v>
      </c>
      <c r="F115" s="143">
        <v>540</v>
      </c>
      <c r="G115" s="81">
        <v>170</v>
      </c>
      <c r="H115" s="81">
        <v>170</v>
      </c>
    </row>
    <row r="116" spans="1:8" ht="15.75" x14ac:dyDescent="0.2">
      <c r="A116" s="35" t="s">
        <v>23</v>
      </c>
      <c r="B116" s="117" t="s">
        <v>246</v>
      </c>
      <c r="C116" s="117" t="s">
        <v>40</v>
      </c>
      <c r="D116" s="117" t="s">
        <v>32</v>
      </c>
      <c r="E116" s="117"/>
      <c r="F116" s="117"/>
      <c r="G116" s="79">
        <f t="shared" ref="G116:H121" si="13">G117</f>
        <v>2354</v>
      </c>
      <c r="H116" s="79">
        <f t="shared" si="13"/>
        <v>2354</v>
      </c>
    </row>
    <row r="117" spans="1:8" ht="15.75" x14ac:dyDescent="0.2">
      <c r="A117" s="38" t="s">
        <v>24</v>
      </c>
      <c r="B117" s="118" t="s">
        <v>246</v>
      </c>
      <c r="C117" s="118" t="s">
        <v>40</v>
      </c>
      <c r="D117" s="118" t="s">
        <v>31</v>
      </c>
      <c r="E117" s="118"/>
      <c r="F117" s="118"/>
      <c r="G117" s="80">
        <f t="shared" si="13"/>
        <v>2354</v>
      </c>
      <c r="H117" s="80">
        <f t="shared" si="13"/>
        <v>2354</v>
      </c>
    </row>
    <row r="118" spans="1:8" ht="15.75" x14ac:dyDescent="0.2">
      <c r="A118" s="143" t="s">
        <v>24</v>
      </c>
      <c r="B118" s="142" t="s">
        <v>246</v>
      </c>
      <c r="C118" s="150" t="s">
        <v>40</v>
      </c>
      <c r="D118" s="150" t="s">
        <v>31</v>
      </c>
      <c r="E118" s="143"/>
      <c r="F118" s="143"/>
      <c r="G118" s="80">
        <f t="shared" si="13"/>
        <v>2354</v>
      </c>
      <c r="H118" s="80">
        <f t="shared" si="13"/>
        <v>2354</v>
      </c>
    </row>
    <row r="119" spans="1:8" ht="15.75" x14ac:dyDescent="0.2">
      <c r="A119" s="143" t="s">
        <v>146</v>
      </c>
      <c r="B119" s="142" t="s">
        <v>246</v>
      </c>
      <c r="C119" s="153" t="s">
        <v>40</v>
      </c>
      <c r="D119" s="153" t="s">
        <v>31</v>
      </c>
      <c r="E119" s="147" t="s">
        <v>153</v>
      </c>
      <c r="F119" s="143"/>
      <c r="G119" s="80">
        <f t="shared" si="13"/>
        <v>2354</v>
      </c>
      <c r="H119" s="80">
        <f t="shared" si="13"/>
        <v>2354</v>
      </c>
    </row>
    <row r="120" spans="1:8" ht="47.25" x14ac:dyDescent="0.2">
      <c r="A120" s="143" t="s">
        <v>154</v>
      </c>
      <c r="B120" s="142" t="s">
        <v>246</v>
      </c>
      <c r="C120" s="150" t="s">
        <v>40</v>
      </c>
      <c r="D120" s="150" t="s">
        <v>31</v>
      </c>
      <c r="E120" s="143" t="s">
        <v>155</v>
      </c>
      <c r="F120" s="143"/>
      <c r="G120" s="80">
        <f t="shared" si="13"/>
        <v>2354</v>
      </c>
      <c r="H120" s="80">
        <f t="shared" si="13"/>
        <v>2354</v>
      </c>
    </row>
    <row r="121" spans="1:8" ht="15.75" x14ac:dyDescent="0.2">
      <c r="A121" s="143" t="s">
        <v>156</v>
      </c>
      <c r="B121" s="142" t="s">
        <v>246</v>
      </c>
      <c r="C121" s="150" t="s">
        <v>40</v>
      </c>
      <c r="D121" s="150" t="s">
        <v>31</v>
      </c>
      <c r="E121" s="143" t="s">
        <v>155</v>
      </c>
      <c r="F121" s="143">
        <v>500</v>
      </c>
      <c r="G121" s="81">
        <f t="shared" si="13"/>
        <v>2354</v>
      </c>
      <c r="H121" s="81">
        <f t="shared" si="13"/>
        <v>2354</v>
      </c>
    </row>
    <row r="122" spans="1:8" ht="15.75" x14ac:dyDescent="0.2">
      <c r="A122" s="143" t="s">
        <v>75</v>
      </c>
      <c r="B122" s="142" t="s">
        <v>246</v>
      </c>
      <c r="C122" s="150" t="s">
        <v>40</v>
      </c>
      <c r="D122" s="150" t="s">
        <v>31</v>
      </c>
      <c r="E122" s="143" t="s">
        <v>155</v>
      </c>
      <c r="F122" s="143">
        <v>540</v>
      </c>
      <c r="G122" s="81">
        <v>2354</v>
      </c>
      <c r="H122" s="81">
        <v>2354</v>
      </c>
    </row>
    <row r="123" spans="1:8" ht="15.75" x14ac:dyDescent="0.2">
      <c r="A123" s="35" t="s">
        <v>25</v>
      </c>
      <c r="B123" s="117" t="s">
        <v>246</v>
      </c>
      <c r="C123" s="117">
        <v>10</v>
      </c>
      <c r="D123" s="117" t="s">
        <v>32</v>
      </c>
      <c r="E123" s="117"/>
      <c r="F123" s="117"/>
      <c r="G123" s="79">
        <f t="shared" ref="G123:H127" si="14">G124</f>
        <v>285</v>
      </c>
      <c r="H123" s="79">
        <f t="shared" si="14"/>
        <v>285</v>
      </c>
    </row>
    <row r="124" spans="1:8" ht="15.75" x14ac:dyDescent="0.2">
      <c r="A124" s="38" t="s">
        <v>26</v>
      </c>
      <c r="B124" s="118" t="s">
        <v>246</v>
      </c>
      <c r="C124" s="118">
        <v>10</v>
      </c>
      <c r="D124" s="118" t="s">
        <v>31</v>
      </c>
      <c r="E124" s="118"/>
      <c r="F124" s="118"/>
      <c r="G124" s="80">
        <f t="shared" si="14"/>
        <v>285</v>
      </c>
      <c r="H124" s="80">
        <f t="shared" si="14"/>
        <v>285</v>
      </c>
    </row>
    <row r="125" spans="1:8" ht="47.25" x14ac:dyDescent="0.2">
      <c r="A125" s="143" t="s">
        <v>140</v>
      </c>
      <c r="B125" s="142" t="s">
        <v>246</v>
      </c>
      <c r="C125" s="150">
        <v>10</v>
      </c>
      <c r="D125" s="150" t="s">
        <v>31</v>
      </c>
      <c r="E125" s="143" t="s">
        <v>135</v>
      </c>
      <c r="F125" s="143"/>
      <c r="G125" s="80">
        <f t="shared" si="14"/>
        <v>285</v>
      </c>
      <c r="H125" s="80">
        <f t="shared" si="14"/>
        <v>285</v>
      </c>
    </row>
    <row r="126" spans="1:8" ht="47.25" x14ac:dyDescent="0.2">
      <c r="A126" s="143" t="s">
        <v>232</v>
      </c>
      <c r="B126" s="142" t="s">
        <v>246</v>
      </c>
      <c r="C126" s="150">
        <v>10</v>
      </c>
      <c r="D126" s="150" t="s">
        <v>31</v>
      </c>
      <c r="E126" s="143" t="s">
        <v>233</v>
      </c>
      <c r="F126" s="143"/>
      <c r="G126" s="80">
        <f t="shared" si="14"/>
        <v>285</v>
      </c>
      <c r="H126" s="80">
        <f t="shared" si="14"/>
        <v>285</v>
      </c>
    </row>
    <row r="127" spans="1:8" ht="15.75" x14ac:dyDescent="0.2">
      <c r="A127" s="143" t="s">
        <v>234</v>
      </c>
      <c r="B127" s="142" t="s">
        <v>246</v>
      </c>
      <c r="C127" s="150">
        <v>10</v>
      </c>
      <c r="D127" s="150" t="s">
        <v>31</v>
      </c>
      <c r="E127" s="143" t="s">
        <v>233</v>
      </c>
      <c r="F127" s="143">
        <v>300</v>
      </c>
      <c r="G127" s="80">
        <f t="shared" si="14"/>
        <v>285</v>
      </c>
      <c r="H127" s="80">
        <f t="shared" si="14"/>
        <v>285</v>
      </c>
    </row>
    <row r="128" spans="1:8" ht="15.75" x14ac:dyDescent="0.2">
      <c r="A128" s="143" t="s">
        <v>235</v>
      </c>
      <c r="B128" s="142" t="s">
        <v>246</v>
      </c>
      <c r="C128" s="150">
        <v>10</v>
      </c>
      <c r="D128" s="150" t="s">
        <v>31</v>
      </c>
      <c r="E128" s="143" t="s">
        <v>233</v>
      </c>
      <c r="F128" s="143">
        <v>310</v>
      </c>
      <c r="G128" s="81">
        <v>285</v>
      </c>
      <c r="H128" s="81">
        <v>285</v>
      </c>
    </row>
    <row r="129" spans="1:8" ht="15.75" x14ac:dyDescent="0.2">
      <c r="A129" s="35" t="s">
        <v>28</v>
      </c>
      <c r="B129" s="117" t="s">
        <v>246</v>
      </c>
      <c r="C129" s="117">
        <v>11</v>
      </c>
      <c r="D129" s="117" t="s">
        <v>32</v>
      </c>
      <c r="E129" s="117"/>
      <c r="F129" s="117"/>
      <c r="G129" s="79">
        <f>G130</f>
        <v>3018</v>
      </c>
      <c r="H129" s="79">
        <f>H130</f>
        <v>3018</v>
      </c>
    </row>
    <row r="130" spans="1:8" ht="15.75" x14ac:dyDescent="0.2">
      <c r="A130" s="38" t="s">
        <v>29</v>
      </c>
      <c r="B130" s="118" t="s">
        <v>246</v>
      </c>
      <c r="C130" s="118">
        <v>11</v>
      </c>
      <c r="D130" s="118" t="s">
        <v>35</v>
      </c>
      <c r="E130" s="118"/>
      <c r="F130" s="118"/>
      <c r="G130" s="80">
        <f>G132</f>
        <v>3018</v>
      </c>
      <c r="H130" s="80">
        <f>H132</f>
        <v>3018</v>
      </c>
    </row>
    <row r="131" spans="1:8" ht="15.75" x14ac:dyDescent="0.2">
      <c r="A131" s="143" t="s">
        <v>146</v>
      </c>
      <c r="B131" s="142" t="s">
        <v>246</v>
      </c>
      <c r="C131" s="150">
        <v>11</v>
      </c>
      <c r="D131" s="150" t="s">
        <v>35</v>
      </c>
      <c r="E131" s="147" t="s">
        <v>153</v>
      </c>
      <c r="F131" s="118"/>
      <c r="G131" s="80">
        <f t="shared" ref="G131:H133" si="15">G132</f>
        <v>3018</v>
      </c>
      <c r="H131" s="80">
        <f t="shared" si="15"/>
        <v>3018</v>
      </c>
    </row>
    <row r="132" spans="1:8" ht="47.25" x14ac:dyDescent="0.2">
      <c r="A132" s="143" t="s">
        <v>154</v>
      </c>
      <c r="B132" s="142" t="s">
        <v>246</v>
      </c>
      <c r="C132" s="150">
        <v>11</v>
      </c>
      <c r="D132" s="150" t="s">
        <v>35</v>
      </c>
      <c r="E132" s="143" t="s">
        <v>155</v>
      </c>
      <c r="F132" s="143"/>
      <c r="G132" s="80">
        <f t="shared" si="15"/>
        <v>3018</v>
      </c>
      <c r="H132" s="80">
        <f t="shared" si="15"/>
        <v>3018</v>
      </c>
    </row>
    <row r="133" spans="1:8" ht="15.75" x14ac:dyDescent="0.2">
      <c r="A133" s="143" t="s">
        <v>156</v>
      </c>
      <c r="B133" s="142" t="s">
        <v>246</v>
      </c>
      <c r="C133" s="150">
        <v>11</v>
      </c>
      <c r="D133" s="150" t="s">
        <v>35</v>
      </c>
      <c r="E133" s="143" t="s">
        <v>155</v>
      </c>
      <c r="F133" s="143">
        <v>500</v>
      </c>
      <c r="G133" s="80">
        <f t="shared" si="15"/>
        <v>3018</v>
      </c>
      <c r="H133" s="80">
        <f t="shared" si="15"/>
        <v>3018</v>
      </c>
    </row>
    <row r="134" spans="1:8" ht="15.75" x14ac:dyDescent="0.2">
      <c r="A134" s="143" t="s">
        <v>75</v>
      </c>
      <c r="B134" s="142" t="s">
        <v>246</v>
      </c>
      <c r="C134" s="150">
        <v>11</v>
      </c>
      <c r="D134" s="150" t="s">
        <v>35</v>
      </c>
      <c r="E134" s="143" t="s">
        <v>155</v>
      </c>
      <c r="F134" s="143">
        <v>540</v>
      </c>
      <c r="G134" s="80">
        <v>3018</v>
      </c>
      <c r="H134" s="80">
        <v>3018</v>
      </c>
    </row>
    <row r="135" spans="1:8" ht="15.75" x14ac:dyDescent="0.2">
      <c r="A135" s="146" t="s">
        <v>133</v>
      </c>
      <c r="B135" s="117" t="s">
        <v>246</v>
      </c>
      <c r="C135" s="134">
        <v>99</v>
      </c>
      <c r="D135" s="169" t="s">
        <v>32</v>
      </c>
      <c r="E135" s="146"/>
      <c r="F135" s="146"/>
      <c r="G135" s="154">
        <f t="shared" ref="G135:H137" si="16">G136</f>
        <v>1481</v>
      </c>
      <c r="H135" s="154">
        <f t="shared" si="16"/>
        <v>2999</v>
      </c>
    </row>
    <row r="136" spans="1:8" ht="15.75" x14ac:dyDescent="0.2">
      <c r="A136" s="143" t="s">
        <v>133</v>
      </c>
      <c r="B136" s="142" t="s">
        <v>246</v>
      </c>
      <c r="C136" s="155">
        <v>99</v>
      </c>
      <c r="D136" s="155">
        <v>99</v>
      </c>
      <c r="E136" s="143" t="s">
        <v>260</v>
      </c>
      <c r="F136" s="143"/>
      <c r="G136" s="80">
        <f t="shared" si="16"/>
        <v>1481</v>
      </c>
      <c r="H136" s="80">
        <f t="shared" si="16"/>
        <v>2999</v>
      </c>
    </row>
    <row r="137" spans="1:8" ht="15.75" x14ac:dyDescent="0.2">
      <c r="A137" s="143" t="s">
        <v>149</v>
      </c>
      <c r="B137" s="142" t="s">
        <v>246</v>
      </c>
      <c r="C137" s="155">
        <v>99</v>
      </c>
      <c r="D137" s="155">
        <v>99</v>
      </c>
      <c r="E137" s="143" t="s">
        <v>260</v>
      </c>
      <c r="F137" s="143">
        <v>800</v>
      </c>
      <c r="G137" s="80">
        <f t="shared" si="16"/>
        <v>1481</v>
      </c>
      <c r="H137" s="80">
        <f t="shared" si="16"/>
        <v>2999</v>
      </c>
    </row>
    <row r="138" spans="1:8" ht="15.75" x14ac:dyDescent="0.2">
      <c r="A138" s="143" t="s">
        <v>151</v>
      </c>
      <c r="B138" s="142" t="s">
        <v>246</v>
      </c>
      <c r="C138" s="155">
        <v>99</v>
      </c>
      <c r="D138" s="155">
        <v>99</v>
      </c>
      <c r="E138" s="143" t="s">
        <v>260</v>
      </c>
      <c r="F138" s="143">
        <v>870</v>
      </c>
      <c r="G138" s="80">
        <v>1481</v>
      </c>
      <c r="H138" s="80">
        <v>2999</v>
      </c>
    </row>
    <row r="139" spans="1:8" ht="15.75" x14ac:dyDescent="0.2">
      <c r="A139" s="35" t="s">
        <v>30</v>
      </c>
      <c r="B139" s="117" t="s">
        <v>246</v>
      </c>
      <c r="C139" s="117"/>
      <c r="D139" s="117"/>
      <c r="E139" s="117"/>
      <c r="F139" s="117"/>
      <c r="G139" s="79">
        <f>G129+G123+G116+G109+G94+G83+G58+G7+G47+G136</f>
        <v>61900.5</v>
      </c>
      <c r="H139" s="79">
        <f>H129+H123+H116+H109+H94+H83+H58+H7+H47+H136</f>
        <v>62967.9</v>
      </c>
    </row>
  </sheetData>
  <autoFilter ref="A5:H139"/>
  <mergeCells count="9">
    <mergeCell ref="C1:H1"/>
    <mergeCell ref="A2:H2"/>
    <mergeCell ref="A4:A5"/>
    <mergeCell ref="C4:C5"/>
    <mergeCell ref="D4:D5"/>
    <mergeCell ref="E4:E5"/>
    <mergeCell ref="F4:F5"/>
    <mergeCell ref="G4:H4"/>
    <mergeCell ref="B4:B5"/>
  </mergeCells>
  <pageMargins left="0.23622047244094491" right="0.27559055118110237" top="0.31496062992125984" bottom="0.35433070866141736" header="0.23622047244094491" footer="0.15748031496062992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7</vt:i4>
      </vt:variant>
    </vt:vector>
  </HeadingPairs>
  <TitlesOfParts>
    <vt:vector size="21" baseType="lpstr">
      <vt:lpstr>№ 1</vt:lpstr>
      <vt:lpstr>№2</vt:lpstr>
      <vt:lpstr>№14</vt:lpstr>
      <vt:lpstr>№3</vt:lpstr>
      <vt:lpstr>№ 4</vt:lpstr>
      <vt:lpstr>№5</vt:lpstr>
      <vt:lpstr>№ 6</vt:lpstr>
      <vt:lpstr>№ 7</vt:lpstr>
      <vt:lpstr>№10</vt:lpstr>
      <vt:lpstr>№ 9</vt:lpstr>
      <vt:lpstr>№8</vt:lpstr>
      <vt:lpstr>№11</vt:lpstr>
      <vt:lpstr>№12</vt:lpstr>
      <vt:lpstr>№13</vt:lpstr>
      <vt:lpstr>№5!sub_12000</vt:lpstr>
      <vt:lpstr>'№ 6'!Заголовки_для_печати</vt:lpstr>
      <vt:lpstr>'№ 7'!Заголовки_для_печати</vt:lpstr>
      <vt:lpstr>'№ 9'!Заголовки_для_печати</vt:lpstr>
      <vt:lpstr>№10!Заголовки_для_печати</vt:lpstr>
      <vt:lpstr>№5!Заголовки_для_печати</vt:lpstr>
      <vt:lpstr>№8!Заголовки_для_печати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2024-06-14T04:17:40Z</dcterms:modified>
</cp:coreProperties>
</file>