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E22" i="3" l="1"/>
  <c r="F24" i="3"/>
  <c r="D79" i="1" l="1"/>
  <c r="D62" i="1"/>
  <c r="F32" i="3" l="1"/>
  <c r="E12" i="1" l="1"/>
  <c r="C53" i="1"/>
  <c r="D54" i="1"/>
  <c r="D53" i="1" s="1"/>
  <c r="E54" i="1"/>
  <c r="C54" i="1"/>
  <c r="D56" i="1"/>
  <c r="E56" i="1"/>
  <c r="C56" i="1"/>
  <c r="C9" i="1" l="1"/>
  <c r="D10" i="1"/>
  <c r="D66" i="1" l="1"/>
  <c r="C66" i="1"/>
  <c r="D22" i="3"/>
  <c r="D28" i="1"/>
  <c r="D77" i="1"/>
  <c r="C77" i="1"/>
  <c r="D72" i="1" l="1"/>
  <c r="C72" i="1"/>
  <c r="E7" i="3" l="1"/>
  <c r="D71" i="1" l="1"/>
  <c r="D30" i="3" l="1"/>
  <c r="E30" i="3"/>
  <c r="D24" i="1"/>
  <c r="C24" i="1"/>
  <c r="D58" i="1"/>
  <c r="C58" i="1"/>
  <c r="C26" i="1"/>
  <c r="E14" i="1"/>
  <c r="C10" i="1"/>
  <c r="E10" i="1" l="1"/>
  <c r="D7" i="3" l="1"/>
  <c r="F14" i="3"/>
  <c r="D15" i="3"/>
  <c r="E15" i="3"/>
  <c r="F11" i="3"/>
  <c r="E43" i="1"/>
  <c r="D41" i="1"/>
  <c r="C41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9" i="1"/>
  <c r="E60" i="1"/>
  <c r="E58" i="1" l="1"/>
  <c r="D35" i="1"/>
  <c r="D16" i="1"/>
  <c r="E32" i="1" l="1"/>
  <c r="C51" i="1" l="1"/>
  <c r="D51" i="1"/>
  <c r="D75" i="1" l="1"/>
  <c r="C75" i="1"/>
  <c r="C35" i="1" l="1"/>
  <c r="D15" i="1" l="1"/>
  <c r="E11" i="1" l="1"/>
  <c r="E13" i="1"/>
  <c r="E22" i="1"/>
  <c r="E25" i="1"/>
  <c r="E27" i="1"/>
  <c r="E36" i="1"/>
  <c r="E38" i="1"/>
  <c r="E42" i="1"/>
  <c r="E47" i="1"/>
  <c r="E50" i="1"/>
  <c r="E65" i="1"/>
  <c r="E70" i="1"/>
  <c r="E72" i="1"/>
  <c r="E73" i="1"/>
  <c r="E74" i="1"/>
  <c r="F30" i="3" l="1"/>
  <c r="F8" i="3"/>
  <c r="C16" i="1" l="1"/>
  <c r="C21" i="1"/>
  <c r="D21" i="1"/>
  <c r="E24" i="1" l="1"/>
  <c r="E21" i="1"/>
  <c r="C15" i="1"/>
  <c r="E18" i="3"/>
  <c r="D18" i="3"/>
  <c r="C71" i="1"/>
  <c r="C62" i="1" s="1"/>
  <c r="C61" i="1" s="1"/>
  <c r="D46" i="1"/>
  <c r="C46" i="1"/>
  <c r="D45" i="1"/>
  <c r="C45" i="1"/>
  <c r="D39" i="1"/>
  <c r="C39" i="1"/>
  <c r="D31" i="1"/>
  <c r="C31" i="1"/>
  <c r="C30" i="1" s="1"/>
  <c r="F18" i="3" l="1"/>
  <c r="E31" i="1"/>
  <c r="E45" i="1"/>
  <c r="E71" i="1"/>
  <c r="E46" i="1"/>
  <c r="D30" i="1"/>
  <c r="D49" i="1"/>
  <c r="C49" i="1"/>
  <c r="E30" i="1" l="1"/>
  <c r="E41" i="1"/>
  <c r="E49" i="1"/>
  <c r="D37" i="1" l="1"/>
  <c r="D34" i="1" s="1"/>
  <c r="C37" i="1"/>
  <c r="E37" i="1" l="1"/>
  <c r="E35" i="1"/>
  <c r="C34" i="1"/>
  <c r="C33" i="1" s="1"/>
  <c r="D69" i="1"/>
  <c r="C69" i="1"/>
  <c r="C68" i="1" s="1"/>
  <c r="D64" i="1"/>
  <c r="C64" i="1"/>
  <c r="C63" i="1" s="1"/>
  <c r="E34" i="1" l="1"/>
  <c r="E64" i="1"/>
  <c r="E69" i="1"/>
  <c r="D68" i="1"/>
  <c r="D63" i="1"/>
  <c r="D61" i="1" s="1"/>
  <c r="D33" i="1"/>
  <c r="D13" i="3"/>
  <c r="E13" i="3"/>
  <c r="E62" i="1" l="1"/>
  <c r="E68" i="1"/>
  <c r="F13" i="3"/>
  <c r="E33" i="1"/>
  <c r="E63" i="1"/>
  <c r="D48" i="1"/>
  <c r="C48" i="1"/>
  <c r="C44" i="1" s="1"/>
  <c r="D26" i="1"/>
  <c r="D23" i="1" s="1"/>
  <c r="E26" i="1" l="1"/>
  <c r="E48" i="1"/>
  <c r="D44" i="1"/>
  <c r="E44" i="1" l="1"/>
  <c r="E61" i="1"/>
  <c r="D33" i="3"/>
  <c r="E33" i="3"/>
  <c r="D28" i="3"/>
  <c r="E28" i="3"/>
  <c r="E26" i="3"/>
  <c r="D9" i="1"/>
  <c r="C23" i="1"/>
  <c r="F22" i="3" l="1"/>
  <c r="F28" i="3"/>
  <c r="F15" i="3"/>
  <c r="D35" i="3"/>
  <c r="C10" i="5" s="1"/>
  <c r="F26" i="3"/>
  <c r="F33" i="3"/>
  <c r="E35" i="3"/>
  <c r="E23" i="1"/>
  <c r="E9" i="1"/>
  <c r="C20" i="1"/>
  <c r="C8" i="1" s="1"/>
  <c r="D20" i="1"/>
  <c r="D8" i="1" l="1"/>
  <c r="F35" i="3"/>
  <c r="D10" i="5"/>
  <c r="E20" i="1"/>
  <c r="C79" i="1"/>
  <c r="E8" i="1" l="1"/>
  <c r="D9" i="5"/>
  <c r="D8" i="5" s="1"/>
  <c r="D11" i="5" s="1"/>
  <c r="C9" i="5"/>
  <c r="C8" i="5" s="1"/>
  <c r="C11" i="5" s="1"/>
  <c r="E79" i="1" l="1"/>
</calcChain>
</file>

<file path=xl/sharedStrings.xml><?xml version="1.0" encoding="utf-8"?>
<sst xmlns="http://schemas.openxmlformats.org/spreadsheetml/2006/main" count="258" uniqueCount="222">
  <si>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</si>
  <si>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</si>
  <si>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</si>
  <si>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</si>
  <si>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</si>
  <si>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</si>
  <si>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</si>
  <si>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</si>
  <si>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</si>
  <si>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</si>
  <si>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</si>
  <si>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</si>
  <si>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</si>
  <si>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</si>
  <si>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</si>
  <si>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</si>
  <si>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</si>
  <si>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</si>
  <si>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</si>
  <si>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</si>
  <si>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</si>
  <si>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</si>
  <si>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</si>
  <si>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</si>
  <si>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</si>
  <si>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</si>
  <si>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</si>
  <si>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</si>
  <si>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</si>
  <si>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</si>
  <si>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</si>
  <si>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</si>
  <si>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</si>
  <si>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</si>
  <si>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</si>
  <si>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</si>
  <si>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</si>
  <si>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</si>
  <si>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</si>
  <si>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</si>
  <si>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</si>
  <si>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</si>
  <si>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</si>
  <si>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</si>
  <si>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</si>
  <si>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</si>
  <si>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</si>
  <si>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</si>
  <si>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</si>
  <si>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</si>
  <si>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</si>
  <si>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</si>
  <si>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</si>
  <si>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</si>
  <si>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</si>
  <si>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</si>
  <si>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</si>
  <si>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</si>
  <si>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</si>
  <si>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</si>
  <si>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</si>
  <si>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</si>
  <si>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</si>
  <si>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</si>
  <si>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</si>
  <si>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</si>
  <si>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</si>
  <si>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</si>
  <si>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</si>
  <si>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</si>
  <si>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</si>
  <si>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</si>
  <si>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</si>
  <si>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</si>
  <si>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</si>
  <si>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</si>
  <si>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</si>
  <si>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</si>
  <si>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</si>
  <si>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</si>
  <si>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</si>
  <si>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</si>
  <si>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</si>
  <si>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</si>
  <si>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</si>
  <si>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</si>
  <si>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</si>
  <si>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</si>
  <si>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</si>
  <si>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</si>
  <si>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</si>
  <si>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</si>
  <si>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</si>
  <si>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</si>
  <si>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</si>
  <si>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</si>
  <si>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</si>
  <si>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</si>
  <si>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</si>
  <si>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</si>
  <si>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</si>
  <si>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</si>
  <si>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</si>
  <si>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</si>
  <si>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</si>
  <si>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</si>
  <si>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</si>
  <si>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</si>
  <si>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</si>
  <si>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</si>
  <si>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</si>
  <si>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</si>
  <si>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</si>
  <si>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</si>
  <si>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</si>
  <si>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</si>
  <si>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</si>
  <si>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</si>
  <si>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</si>
  <si>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</si>
  <si>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</si>
  <si>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</si>
  <si>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</si>
  <si>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</si>
  <si>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</si>
  <si>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</si>
  <si>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</si>
  <si>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</si>
  <si>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</si>
  <si>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</si>
  <si>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</si>
  <si>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</si>
  <si>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</si>
  <si>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</si>
  <si>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</si>
  <si>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</si>
  <si>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</si>
  <si>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</si>
  <si>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</si>
  <si>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</si>
  <si>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</si>
  <si>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</si>
  <si>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</si>
  <si>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</si>
  <si>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</si>
  <si>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</si>
  <si>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</si>
  <si>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</si>
  <si>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</si>
  <si>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</si>
  <si>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</si>
  <si>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</si>
  <si>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</si>
  <si>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</si>
  <si>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</si>
  <si>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</si>
  <si>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</si>
  <si>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</si>
  <si>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</si>
  <si>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</si>
  <si>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</si>
  <si>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</si>
  <si>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</si>
  <si>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</si>
  <si>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</si>
  <si>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</si>
  <si>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</si>
  <si>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</si>
  <si>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</si>
  <si>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</si>
  <si>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</si>
  <si>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</si>
  <si>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</si>
  <si>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</si>
  <si>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</si>
  <si>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</si>
  <si>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</si>
  <si>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</si>
  <si>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</si>
  <si>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</si>
  <si>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</si>
  <si>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</si>
  <si>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</si>
  <si>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</si>
  <si>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</si>
  <si>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</si>
  <si>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</si>
  <si>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</si>
  <si>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</si>
  <si>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</si>
  <si>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</si>
  <si>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</si>
  <si>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</si>
  <si>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</si>
  <si>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</si>
  <si>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</si>
  <si>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</si>
  <si>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</si>
  <si>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</si>
  <si>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</si>
  <si>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</si>
  <si>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</si>
  <si>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</si>
  <si>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</si>
  <si>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</si>
  <si>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</si>
  <si>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</si>
  <si>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</si>
  <si>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</si>
  <si>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</si>
  <si>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</si>
  <si>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</si>
  <si>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</si>
  <si>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</si>
  <si>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</si>
  <si>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</si>
  <si>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</si>
  <si>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</si>
  <si>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</si>
  <si>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по кодам классификации доходов бюджетов за   7  месяцев  2023 года</t>
  </si>
  <si>
    <t>разделам и подразделам классификации расходов бюджетов за  7 месяцев 2023 года</t>
  </si>
  <si>
    <t>муниципального образования поселок Боровский за 7 месяцев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</si>
</sst>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b/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3" fillId="0" borderId="1" xfId="1" applyNumberFormat="1" applyFont="1" applyBorder="1" applyAlignment="1">
      <alignment vertical="top" wrapText="1"/>
    </xf>
    <xf numFmtId="165" fontId="13" fillId="0" borderId="1" xfId="1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165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165" fontId="13" fillId="4" borderId="1" xfId="1" applyNumberFormat="1" applyFont="1" applyFill="1" applyBorder="1" applyAlignment="1">
      <alignment vertical="top" wrapText="1"/>
    </xf>
    <xf numFmtId="166" fontId="13" fillId="0" borderId="1" xfId="1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3" fontId="13" fillId="0" borderId="3" xfId="1" applyNumberFormat="1" applyFont="1" applyBorder="1" applyAlignment="1">
      <alignment vertical="top" wrapText="1"/>
    </xf>
    <xf numFmtId="1" fontId="12" fillId="0" borderId="3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49" fontId="17" fillId="5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4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vertical="top" wrapText="1" readingOrder="1"/>
    </xf>
    <xf numFmtId="0" fontId="14" fillId="0" borderId="0" xfId="0" applyFont="1"/>
    <xf numFmtId="0" fontId="13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49" fontId="11" fillId="0" borderId="2" xfId="1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3" fontId="11" fillId="0" borderId="2" xfId="1" applyNumberFormat="1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left" vertical="top" wrapText="1"/>
    </xf>
    <xf numFmtId="3" fontId="11" fillId="0" borderId="2" xfId="1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69" zoomScale="59" zoomScaleNormal="59" workbookViewId="0">
      <selection activeCell="A98" sqref="A98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87" t="s">
        <v>24</v>
      </c>
      <c r="B4" s="87"/>
      <c r="C4" s="87"/>
      <c r="D4" s="87"/>
    </row>
    <row r="5" spans="1:5" ht="16.5">
      <c r="A5" s="39"/>
      <c r="B5" s="40" t="s">
        <v>219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166</v>
      </c>
    </row>
    <row r="8" spans="1:5" ht="42.75" customHeight="1">
      <c r="A8" s="49" t="s">
        <v>109</v>
      </c>
      <c r="B8" s="49" t="s">
        <v>4</v>
      </c>
      <c r="C8" s="50">
        <f>C9+C15+C20+C30+C33+C44+C58</f>
        <v>41060.5</v>
      </c>
      <c r="D8" s="50">
        <f>D9+D15+D20+D30+D33+D44+D58+AR27+D28+D53</f>
        <v>20662.2</v>
      </c>
      <c r="E8" s="51">
        <f t="shared" ref="E8:E38" si="0">D8/C8*100</f>
        <v>50.321355073610896</v>
      </c>
    </row>
    <row r="9" spans="1:5" s="30" customFormat="1" ht="15.75" customHeight="1">
      <c r="A9" s="49" t="s">
        <v>110</v>
      </c>
      <c r="B9" s="49" t="s">
        <v>5</v>
      </c>
      <c r="C9" s="50">
        <f>C10</f>
        <v>13168</v>
      </c>
      <c r="D9" s="50">
        <f>D10</f>
        <v>8085</v>
      </c>
      <c r="E9" s="51">
        <f t="shared" si="0"/>
        <v>61.398845686512757</v>
      </c>
    </row>
    <row r="10" spans="1:5" ht="32.25" customHeight="1">
      <c r="A10" s="52" t="s">
        <v>6</v>
      </c>
      <c r="B10" s="52" t="s">
        <v>7</v>
      </c>
      <c r="C10" s="53">
        <f>C11+C12+C13+C14</f>
        <v>13168</v>
      </c>
      <c r="D10" s="53">
        <f>D11+D12+D13+D14+D18+D19</f>
        <v>8085</v>
      </c>
      <c r="E10" s="54">
        <f t="shared" si="0"/>
        <v>61.398845686512757</v>
      </c>
    </row>
    <row r="11" spans="1:5" ht="119.25" customHeight="1">
      <c r="A11" s="52" t="s">
        <v>8</v>
      </c>
      <c r="B11" s="55" t="s">
        <v>95</v>
      </c>
      <c r="C11" s="53">
        <v>6872</v>
      </c>
      <c r="D11" s="53">
        <v>3984</v>
      </c>
      <c r="E11" s="54">
        <f t="shared" si="0"/>
        <v>57.974388824214209</v>
      </c>
    </row>
    <row r="12" spans="1:5" ht="167.25" customHeight="1">
      <c r="A12" s="52" t="s">
        <v>111</v>
      </c>
      <c r="B12" s="56" t="s">
        <v>96</v>
      </c>
      <c r="C12" s="53">
        <v>9</v>
      </c>
      <c r="D12" s="53">
        <v>49</v>
      </c>
      <c r="E12" s="54">
        <f>D12/C12*100</f>
        <v>544.44444444444446</v>
      </c>
    </row>
    <row r="13" spans="1:5" ht="76.5" customHeight="1">
      <c r="A13" s="52" t="s">
        <v>112</v>
      </c>
      <c r="B13" s="52" t="s">
        <v>25</v>
      </c>
      <c r="C13" s="53">
        <v>119</v>
      </c>
      <c r="D13" s="53">
        <v>115</v>
      </c>
      <c r="E13" s="54">
        <f t="shared" si="0"/>
        <v>96.638655462184872</v>
      </c>
    </row>
    <row r="14" spans="1:5" ht="158.25" customHeight="1">
      <c r="A14" s="52" t="s">
        <v>190</v>
      </c>
      <c r="B14" s="57" t="s">
        <v>189</v>
      </c>
      <c r="C14" s="53">
        <v>6168</v>
      </c>
      <c r="D14" s="53">
        <v>2111</v>
      </c>
      <c r="E14" s="54">
        <f t="shared" si="0"/>
        <v>34.225032425421531</v>
      </c>
    </row>
    <row r="15" spans="1:5" s="30" customFormat="1" ht="34.5" hidden="1" customHeight="1">
      <c r="A15" s="49" t="s">
        <v>160</v>
      </c>
      <c r="B15" s="49" t="s">
        <v>158</v>
      </c>
      <c r="C15" s="50">
        <f>C16</f>
        <v>0</v>
      </c>
      <c r="D15" s="50">
        <f t="shared" ref="D15:D16" si="1">D16</f>
        <v>0</v>
      </c>
      <c r="E15" s="51"/>
    </row>
    <row r="16" spans="1:5" ht="39" hidden="1" customHeight="1">
      <c r="A16" s="52" t="s">
        <v>161</v>
      </c>
      <c r="B16" s="52" t="s">
        <v>159</v>
      </c>
      <c r="C16" s="58">
        <f>C17</f>
        <v>0</v>
      </c>
      <c r="D16" s="58">
        <f t="shared" si="1"/>
        <v>0</v>
      </c>
      <c r="E16" s="54"/>
    </row>
    <row r="17" spans="1:5" ht="37.5" hidden="1" customHeight="1">
      <c r="A17" s="52" t="s">
        <v>162</v>
      </c>
      <c r="B17" s="52" t="s">
        <v>159</v>
      </c>
      <c r="C17" s="58"/>
      <c r="D17" s="58">
        <v>0</v>
      </c>
      <c r="E17" s="54"/>
    </row>
    <row r="18" spans="1:5" ht="66.75" customHeight="1">
      <c r="A18" s="52" t="s">
        <v>191</v>
      </c>
      <c r="B18" s="52" t="s">
        <v>192</v>
      </c>
      <c r="C18" s="58"/>
      <c r="D18" s="58">
        <v>256</v>
      </c>
      <c r="E18" s="54"/>
    </row>
    <row r="19" spans="1:5" ht="91.5" customHeight="1">
      <c r="A19" s="52" t="s">
        <v>206</v>
      </c>
      <c r="B19" s="52" t="s">
        <v>207</v>
      </c>
      <c r="C19" s="58"/>
      <c r="D19" s="58">
        <v>1570</v>
      </c>
      <c r="E19" s="54"/>
    </row>
    <row r="20" spans="1:5" s="30" customFormat="1" ht="15.75">
      <c r="A20" s="49" t="s">
        <v>9</v>
      </c>
      <c r="B20" s="49" t="s">
        <v>10</v>
      </c>
      <c r="C20" s="50">
        <f>C21+C23</f>
        <v>22263.1</v>
      </c>
      <c r="D20" s="50">
        <f>D21+D23</f>
        <v>6904</v>
      </c>
      <c r="E20" s="51">
        <f t="shared" si="0"/>
        <v>31.010955347638021</v>
      </c>
    </row>
    <row r="21" spans="1:5" ht="15.75">
      <c r="A21" s="52" t="s">
        <v>113</v>
      </c>
      <c r="B21" s="52" t="s">
        <v>11</v>
      </c>
      <c r="C21" s="53">
        <f>C22</f>
        <v>4009.3</v>
      </c>
      <c r="D21" s="53">
        <f>D22</f>
        <v>378</v>
      </c>
      <c r="E21" s="54">
        <f t="shared" si="0"/>
        <v>9.4280797146634061</v>
      </c>
    </row>
    <row r="22" spans="1:5" ht="98.25" customHeight="1">
      <c r="A22" s="52" t="s">
        <v>114</v>
      </c>
      <c r="B22" s="52" t="s">
        <v>97</v>
      </c>
      <c r="C22" s="53">
        <v>4009.3</v>
      </c>
      <c r="D22" s="53">
        <v>378</v>
      </c>
      <c r="E22" s="54">
        <f t="shared" si="0"/>
        <v>9.4280797146634061</v>
      </c>
    </row>
    <row r="23" spans="1:5" ht="15.75">
      <c r="A23" s="52" t="s">
        <v>115</v>
      </c>
      <c r="B23" s="52" t="s">
        <v>12</v>
      </c>
      <c r="C23" s="53">
        <f>C24+C26</f>
        <v>18253.8</v>
      </c>
      <c r="D23" s="53">
        <f>D24+D26</f>
        <v>6526</v>
      </c>
      <c r="E23" s="54">
        <f t="shared" si="0"/>
        <v>35.751459969978853</v>
      </c>
    </row>
    <row r="24" spans="1:5" ht="23.25" customHeight="1">
      <c r="A24" s="52" t="s">
        <v>99</v>
      </c>
      <c r="B24" s="52" t="s">
        <v>98</v>
      </c>
      <c r="C24" s="53">
        <f>C25</f>
        <v>12000</v>
      </c>
      <c r="D24" s="53">
        <f t="shared" ref="D24" si="2">D25</f>
        <v>6042</v>
      </c>
      <c r="E24" s="54">
        <f t="shared" si="0"/>
        <v>50.349999999999994</v>
      </c>
    </row>
    <row r="25" spans="1:5" ht="72" customHeight="1">
      <c r="A25" s="52" t="s">
        <v>100</v>
      </c>
      <c r="B25" s="52" t="s">
        <v>101</v>
      </c>
      <c r="C25" s="53">
        <v>12000</v>
      </c>
      <c r="D25" s="53">
        <v>6042</v>
      </c>
      <c r="E25" s="54">
        <f t="shared" si="0"/>
        <v>50.349999999999994</v>
      </c>
    </row>
    <row r="26" spans="1:5" ht="36.75" customHeight="1">
      <c r="A26" s="52" t="s">
        <v>102</v>
      </c>
      <c r="B26" s="52" t="s">
        <v>103</v>
      </c>
      <c r="C26" s="53">
        <f>C27</f>
        <v>6253.8</v>
      </c>
      <c r="D26" s="53">
        <f>D27</f>
        <v>484</v>
      </c>
      <c r="E26" s="54">
        <f t="shared" si="0"/>
        <v>7.7392945089385652</v>
      </c>
    </row>
    <row r="27" spans="1:5" ht="69" customHeight="1">
      <c r="A27" s="52" t="s">
        <v>104</v>
      </c>
      <c r="B27" s="52" t="s">
        <v>105</v>
      </c>
      <c r="C27" s="53">
        <v>6253.8</v>
      </c>
      <c r="D27" s="53">
        <v>484</v>
      </c>
      <c r="E27" s="54">
        <f t="shared" si="0"/>
        <v>7.7392945089385652</v>
      </c>
    </row>
    <row r="28" spans="1:5" ht="65.25" customHeight="1">
      <c r="A28" s="59" t="s">
        <v>196</v>
      </c>
      <c r="B28" s="60" t="s">
        <v>197</v>
      </c>
      <c r="C28" s="53"/>
      <c r="D28" s="53">
        <f>D29</f>
        <v>4</v>
      </c>
      <c r="E28" s="54"/>
    </row>
    <row r="29" spans="1:5" ht="66" customHeight="1">
      <c r="A29" s="61" t="s">
        <v>198</v>
      </c>
      <c r="B29" s="62" t="s">
        <v>199</v>
      </c>
      <c r="C29" s="53"/>
      <c r="D29" s="53">
        <v>4</v>
      </c>
      <c r="E29" s="54"/>
    </row>
    <row r="30" spans="1:5" ht="22.5" customHeight="1">
      <c r="A30" s="59" t="s">
        <v>130</v>
      </c>
      <c r="B30" s="59" t="s">
        <v>129</v>
      </c>
      <c r="C30" s="50">
        <f t="shared" ref="C30:D31" si="3">C31</f>
        <v>6.4</v>
      </c>
      <c r="D30" s="50">
        <f t="shared" si="3"/>
        <v>1.6</v>
      </c>
      <c r="E30" s="51">
        <f t="shared" si="0"/>
        <v>25</v>
      </c>
    </row>
    <row r="31" spans="1:5" ht="69" customHeight="1">
      <c r="A31" s="63" t="s">
        <v>133</v>
      </c>
      <c r="B31" s="63" t="s">
        <v>131</v>
      </c>
      <c r="C31" s="53">
        <f t="shared" si="3"/>
        <v>6.4</v>
      </c>
      <c r="D31" s="53">
        <f t="shared" si="3"/>
        <v>1.6</v>
      </c>
      <c r="E31" s="54">
        <f t="shared" si="0"/>
        <v>25</v>
      </c>
    </row>
    <row r="32" spans="1:5" ht="121.5" customHeight="1">
      <c r="A32" s="63" t="s">
        <v>134</v>
      </c>
      <c r="B32" s="64" t="s">
        <v>132</v>
      </c>
      <c r="C32" s="53">
        <v>6.4</v>
      </c>
      <c r="D32" s="53">
        <v>1.6</v>
      </c>
      <c r="E32" s="54">
        <f t="shared" si="0"/>
        <v>25</v>
      </c>
    </row>
    <row r="33" spans="1:5" s="30" customFormat="1" ht="70.5" customHeight="1">
      <c r="A33" s="49" t="s">
        <v>117</v>
      </c>
      <c r="B33" s="49" t="s">
        <v>13</v>
      </c>
      <c r="C33" s="50">
        <f>C34+C41+C39</f>
        <v>4752</v>
      </c>
      <c r="D33" s="50">
        <f>D34+D41+D39</f>
        <v>3983.2999999999997</v>
      </c>
      <c r="E33" s="51">
        <f t="shared" si="0"/>
        <v>83.82365319865319</v>
      </c>
    </row>
    <row r="34" spans="1:5" ht="207" customHeight="1">
      <c r="A34" s="52" t="s">
        <v>116</v>
      </c>
      <c r="B34" s="56" t="s">
        <v>26</v>
      </c>
      <c r="C34" s="53">
        <f>C35+C37</f>
        <v>4403</v>
      </c>
      <c r="D34" s="53">
        <f>D35+D37</f>
        <v>3740</v>
      </c>
      <c r="E34" s="54">
        <f t="shared" si="0"/>
        <v>84.942084942084932</v>
      </c>
    </row>
    <row r="35" spans="1:5" ht="166.5" customHeight="1">
      <c r="A35" s="65" t="s">
        <v>118</v>
      </c>
      <c r="B35" s="56" t="s">
        <v>91</v>
      </c>
      <c r="C35" s="53">
        <f>C36</f>
        <v>110</v>
      </c>
      <c r="D35" s="53">
        <f t="shared" ref="D35" si="4">D36</f>
        <v>75</v>
      </c>
      <c r="E35" s="54">
        <f t="shared" si="0"/>
        <v>68.181818181818173</v>
      </c>
    </row>
    <row r="36" spans="1:5" ht="151.5" customHeight="1">
      <c r="A36" s="65" t="s">
        <v>119</v>
      </c>
      <c r="B36" s="66" t="s">
        <v>94</v>
      </c>
      <c r="C36" s="53">
        <v>110</v>
      </c>
      <c r="D36" s="53">
        <v>75</v>
      </c>
      <c r="E36" s="54">
        <f t="shared" si="0"/>
        <v>68.181818181818173</v>
      </c>
    </row>
    <row r="37" spans="1:5" ht="66" customHeight="1">
      <c r="A37" s="52" t="s">
        <v>120</v>
      </c>
      <c r="B37" s="66" t="s">
        <v>92</v>
      </c>
      <c r="C37" s="53">
        <f>C38</f>
        <v>4293</v>
      </c>
      <c r="D37" s="53">
        <f>D38</f>
        <v>3665</v>
      </c>
      <c r="E37" s="54">
        <f t="shared" si="0"/>
        <v>85.37153505706965</v>
      </c>
    </row>
    <row r="38" spans="1:5" ht="57" customHeight="1">
      <c r="A38" s="52" t="s">
        <v>121</v>
      </c>
      <c r="B38" s="52" t="s">
        <v>106</v>
      </c>
      <c r="C38" s="53">
        <v>4293</v>
      </c>
      <c r="D38" s="53">
        <v>3665</v>
      </c>
      <c r="E38" s="54">
        <f t="shared" si="0"/>
        <v>85.37153505706965</v>
      </c>
    </row>
    <row r="39" spans="1:5" ht="65.25" customHeight="1">
      <c r="A39" s="63" t="s">
        <v>148</v>
      </c>
      <c r="B39" s="63" t="s">
        <v>146</v>
      </c>
      <c r="C39" s="67">
        <f>C40</f>
        <v>1</v>
      </c>
      <c r="D39" s="67">
        <f>D40</f>
        <v>0.7</v>
      </c>
      <c r="E39" s="54"/>
    </row>
    <row r="40" spans="1:5" ht="68.25" customHeight="1">
      <c r="A40" s="63" t="s">
        <v>149</v>
      </c>
      <c r="B40" s="63" t="s">
        <v>147</v>
      </c>
      <c r="C40" s="67">
        <v>1</v>
      </c>
      <c r="D40" s="67">
        <v>0.7</v>
      </c>
      <c r="E40" s="54"/>
    </row>
    <row r="41" spans="1:5" ht="135" customHeight="1">
      <c r="A41" s="63" t="s">
        <v>136</v>
      </c>
      <c r="B41" s="64" t="s">
        <v>135</v>
      </c>
      <c r="C41" s="53">
        <f>C42+C43</f>
        <v>348</v>
      </c>
      <c r="D41" s="53">
        <f t="shared" ref="D41" si="5">D42+D43</f>
        <v>242.6</v>
      </c>
      <c r="E41" s="54">
        <f t="shared" ref="E41:E50" si="6">D41/C41*100</f>
        <v>69.712643678160916</v>
      </c>
    </row>
    <row r="42" spans="1:5" ht="124.5" customHeight="1">
      <c r="A42" s="63" t="s">
        <v>138</v>
      </c>
      <c r="B42" s="63" t="s">
        <v>137</v>
      </c>
      <c r="C42" s="53">
        <v>300</v>
      </c>
      <c r="D42" s="53">
        <v>219</v>
      </c>
      <c r="E42" s="51">
        <f t="shared" si="6"/>
        <v>73</v>
      </c>
    </row>
    <row r="43" spans="1:5" ht="164.25" customHeight="1">
      <c r="A43" s="63" t="s">
        <v>186</v>
      </c>
      <c r="B43" s="68" t="s">
        <v>187</v>
      </c>
      <c r="C43" s="53">
        <v>48</v>
      </c>
      <c r="D43" s="53">
        <v>23.6</v>
      </c>
      <c r="E43" s="51">
        <f t="shared" si="6"/>
        <v>49.166666666666671</v>
      </c>
    </row>
    <row r="44" spans="1:5" s="30" customFormat="1" ht="48.75" customHeight="1">
      <c r="A44" s="49" t="s">
        <v>122</v>
      </c>
      <c r="B44" s="49" t="s">
        <v>14</v>
      </c>
      <c r="C44" s="50">
        <f>C48+C45</f>
        <v>764</v>
      </c>
      <c r="D44" s="50">
        <f>D48+D45</f>
        <v>480</v>
      </c>
      <c r="E44" s="51">
        <f t="shared" si="6"/>
        <v>62.827225130890049</v>
      </c>
    </row>
    <row r="45" spans="1:5" s="35" customFormat="1" ht="33" customHeight="1">
      <c r="A45" s="52" t="s">
        <v>152</v>
      </c>
      <c r="B45" s="52" t="s">
        <v>150</v>
      </c>
      <c r="C45" s="53">
        <f>C47</f>
        <v>30</v>
      </c>
      <c r="D45" s="53">
        <f>D47</f>
        <v>5</v>
      </c>
      <c r="E45" s="54">
        <f t="shared" si="6"/>
        <v>16.666666666666664</v>
      </c>
    </row>
    <row r="46" spans="1:5" s="35" customFormat="1" ht="33" customHeight="1">
      <c r="A46" s="52" t="s">
        <v>155</v>
      </c>
      <c r="B46" s="52" t="s">
        <v>154</v>
      </c>
      <c r="C46" s="53">
        <f>C47</f>
        <v>30</v>
      </c>
      <c r="D46" s="53">
        <f>D47</f>
        <v>5</v>
      </c>
      <c r="E46" s="54">
        <f t="shared" si="6"/>
        <v>16.666666666666664</v>
      </c>
    </row>
    <row r="47" spans="1:5" s="35" customFormat="1" ht="69" customHeight="1">
      <c r="A47" s="52" t="s">
        <v>153</v>
      </c>
      <c r="B47" s="52" t="s">
        <v>151</v>
      </c>
      <c r="C47" s="53">
        <v>30</v>
      </c>
      <c r="D47" s="53">
        <v>5</v>
      </c>
      <c r="E47" s="54">
        <f t="shared" si="6"/>
        <v>16.666666666666664</v>
      </c>
    </row>
    <row r="48" spans="1:5" ht="31.5" customHeight="1">
      <c r="A48" s="52" t="s">
        <v>123</v>
      </c>
      <c r="B48" s="52" t="s">
        <v>27</v>
      </c>
      <c r="C48" s="53">
        <f>C51+C49</f>
        <v>734</v>
      </c>
      <c r="D48" s="53">
        <f>D51+D49</f>
        <v>475</v>
      </c>
      <c r="E48" s="54">
        <f t="shared" si="6"/>
        <v>64.713896457765657</v>
      </c>
    </row>
    <row r="49" spans="1:5" ht="71.25" customHeight="1">
      <c r="A49" s="63" t="s">
        <v>141</v>
      </c>
      <c r="B49" s="63" t="s">
        <v>139</v>
      </c>
      <c r="C49" s="53">
        <f>C50</f>
        <v>734</v>
      </c>
      <c r="D49" s="53">
        <f>D50</f>
        <v>434</v>
      </c>
      <c r="E49" s="54">
        <f t="shared" si="6"/>
        <v>59.128065395095362</v>
      </c>
    </row>
    <row r="50" spans="1:5" ht="85.5" customHeight="1">
      <c r="A50" s="63" t="s">
        <v>142</v>
      </c>
      <c r="B50" s="63" t="s">
        <v>140</v>
      </c>
      <c r="C50" s="53">
        <v>734</v>
      </c>
      <c r="D50" s="53">
        <v>434</v>
      </c>
      <c r="E50" s="54">
        <f t="shared" si="6"/>
        <v>59.128065395095362</v>
      </c>
    </row>
    <row r="51" spans="1:5" ht="61.5" customHeight="1">
      <c r="A51" s="52" t="s">
        <v>124</v>
      </c>
      <c r="B51" s="52" t="s">
        <v>28</v>
      </c>
      <c r="C51" s="53">
        <f t="shared" ref="C51:D51" si="7">C52</f>
        <v>0</v>
      </c>
      <c r="D51" s="53">
        <f t="shared" si="7"/>
        <v>41</v>
      </c>
      <c r="E51" s="51"/>
    </row>
    <row r="52" spans="1:5" ht="67.5" customHeight="1">
      <c r="A52" s="52" t="s">
        <v>125</v>
      </c>
      <c r="B52" s="52" t="s">
        <v>107</v>
      </c>
      <c r="C52" s="53"/>
      <c r="D52" s="53">
        <v>41</v>
      </c>
      <c r="E52" s="51"/>
    </row>
    <row r="53" spans="1:5" ht="67.5" customHeight="1">
      <c r="A53" s="95" t="s">
        <v>209</v>
      </c>
      <c r="B53" s="96" t="s">
        <v>210</v>
      </c>
      <c r="C53" s="97">
        <f>C54+C56</f>
        <v>0</v>
      </c>
      <c r="D53" s="99">
        <f>D54+D56</f>
        <v>1149</v>
      </c>
      <c r="E53" s="98"/>
    </row>
    <row r="54" spans="1:5" ht="67.5" customHeight="1">
      <c r="A54" s="81" t="s">
        <v>211</v>
      </c>
      <c r="B54" s="68" t="s">
        <v>213</v>
      </c>
      <c r="C54" s="82">
        <f>C55</f>
        <v>0</v>
      </c>
      <c r="D54" s="82">
        <f t="shared" ref="D54:E54" si="8">D55</f>
        <v>28</v>
      </c>
      <c r="E54" s="82">
        <f t="shared" si="8"/>
        <v>0</v>
      </c>
    </row>
    <row r="55" spans="1:5" ht="67.5" customHeight="1">
      <c r="A55" s="83" t="s">
        <v>217</v>
      </c>
      <c r="B55" s="68" t="s">
        <v>214</v>
      </c>
      <c r="C55" s="81"/>
      <c r="D55" s="53">
        <v>28</v>
      </c>
      <c r="E55" s="51"/>
    </row>
    <row r="56" spans="1:5" ht="67.5" customHeight="1">
      <c r="A56" s="81" t="s">
        <v>212</v>
      </c>
      <c r="B56" s="84" t="s">
        <v>218</v>
      </c>
      <c r="C56" s="82">
        <f>C57</f>
        <v>0</v>
      </c>
      <c r="D56" s="82">
        <f t="shared" ref="D56:E56" si="9">D57</f>
        <v>1121</v>
      </c>
      <c r="E56" s="82">
        <f t="shared" si="9"/>
        <v>0</v>
      </c>
    </row>
    <row r="57" spans="1:5" ht="67.5" customHeight="1">
      <c r="A57" s="83" t="s">
        <v>216</v>
      </c>
      <c r="B57" s="68" t="s">
        <v>215</v>
      </c>
      <c r="C57" s="85"/>
      <c r="D57" s="69">
        <v>1121</v>
      </c>
      <c r="E57" s="70"/>
    </row>
    <row r="58" spans="1:5" ht="40.5" customHeight="1">
      <c r="A58" s="49" t="s">
        <v>126</v>
      </c>
      <c r="B58" s="71" t="s">
        <v>86</v>
      </c>
      <c r="C58" s="50">
        <f>C59+C60</f>
        <v>107</v>
      </c>
      <c r="D58" s="50">
        <f t="shared" ref="D58:E58" si="10">D59+D60</f>
        <v>55.3</v>
      </c>
      <c r="E58" s="50">
        <f t="shared" si="10"/>
        <v>543.14285714285711</v>
      </c>
    </row>
    <row r="59" spans="1:5" ht="76.5" customHeight="1">
      <c r="A59" s="62" t="s">
        <v>182</v>
      </c>
      <c r="B59" s="62" t="s">
        <v>181</v>
      </c>
      <c r="C59" s="53">
        <v>2</v>
      </c>
      <c r="D59" s="53">
        <v>10</v>
      </c>
      <c r="E59" s="51">
        <f t="shared" ref="E59:E79" si="11">D59/C59*100</f>
        <v>500</v>
      </c>
    </row>
    <row r="60" spans="1:5" ht="117.75" customHeight="1">
      <c r="A60" s="62" t="s">
        <v>183</v>
      </c>
      <c r="B60" s="62" t="s">
        <v>184</v>
      </c>
      <c r="C60" s="53">
        <v>105</v>
      </c>
      <c r="D60" s="53">
        <v>45.3</v>
      </c>
      <c r="E60" s="51">
        <f t="shared" si="11"/>
        <v>43.142857142857139</v>
      </c>
    </row>
    <row r="61" spans="1:5" ht="42.75" customHeight="1">
      <c r="A61" s="72" t="s">
        <v>127</v>
      </c>
      <c r="B61" s="49" t="s">
        <v>93</v>
      </c>
      <c r="C61" s="50">
        <f>C62+C77</f>
        <v>17352.2</v>
      </c>
      <c r="D61" s="50">
        <f>D62+D75+D77</f>
        <v>14900</v>
      </c>
      <c r="E61" s="51">
        <f t="shared" si="11"/>
        <v>85.868074365210163</v>
      </c>
    </row>
    <row r="62" spans="1:5" ht="85.5" customHeight="1">
      <c r="A62" s="72" t="s">
        <v>128</v>
      </c>
      <c r="B62" s="49" t="s">
        <v>15</v>
      </c>
      <c r="C62" s="50">
        <f>C63+C68+C71+C66</f>
        <v>17375.2</v>
      </c>
      <c r="D62" s="50">
        <f>D63+D68+D71+D66</f>
        <v>14923</v>
      </c>
      <c r="E62" s="51">
        <f t="shared" si="11"/>
        <v>85.886781159353546</v>
      </c>
    </row>
    <row r="63" spans="1:5" ht="57.75" customHeight="1">
      <c r="A63" s="52" t="s">
        <v>168</v>
      </c>
      <c r="B63" s="52" t="s">
        <v>16</v>
      </c>
      <c r="C63" s="53">
        <f t="shared" ref="C63:D64" si="12">C64</f>
        <v>431</v>
      </c>
      <c r="D63" s="53">
        <f t="shared" si="12"/>
        <v>215</v>
      </c>
      <c r="E63" s="51">
        <f t="shared" si="11"/>
        <v>49.88399071925754</v>
      </c>
    </row>
    <row r="64" spans="1:5" ht="31.5">
      <c r="A64" s="52" t="s">
        <v>167</v>
      </c>
      <c r="B64" s="52" t="s">
        <v>17</v>
      </c>
      <c r="C64" s="53">
        <f t="shared" si="12"/>
        <v>431</v>
      </c>
      <c r="D64" s="53">
        <f t="shared" si="12"/>
        <v>215</v>
      </c>
      <c r="E64" s="51">
        <f t="shared" si="11"/>
        <v>49.88399071925754</v>
      </c>
    </row>
    <row r="65" spans="1:5" ht="47.25">
      <c r="A65" s="52" t="s">
        <v>185</v>
      </c>
      <c r="B65" s="52" t="s">
        <v>29</v>
      </c>
      <c r="C65" s="53">
        <v>431</v>
      </c>
      <c r="D65" s="53">
        <v>215</v>
      </c>
      <c r="E65" s="51">
        <f t="shared" si="11"/>
        <v>49.88399071925754</v>
      </c>
    </row>
    <row r="66" spans="1:5" ht="47.25">
      <c r="A66" s="73" t="s">
        <v>204</v>
      </c>
      <c r="B66" s="74" t="s">
        <v>202</v>
      </c>
      <c r="C66" s="53">
        <f>C67</f>
        <v>589.9</v>
      </c>
      <c r="D66" s="53">
        <f>D67</f>
        <v>423</v>
      </c>
      <c r="E66" s="51"/>
    </row>
    <row r="67" spans="1:5" ht="47.25">
      <c r="A67" s="75" t="s">
        <v>205</v>
      </c>
      <c r="B67" s="86" t="s">
        <v>203</v>
      </c>
      <c r="C67" s="53">
        <v>589.9</v>
      </c>
      <c r="D67" s="53">
        <v>423</v>
      </c>
      <c r="E67" s="51"/>
    </row>
    <row r="68" spans="1:5" ht="47.25">
      <c r="A68" s="52" t="s">
        <v>170</v>
      </c>
      <c r="B68" s="52" t="s">
        <v>18</v>
      </c>
      <c r="C68" s="53">
        <f t="shared" ref="C68:D69" si="13">C69</f>
        <v>1443</v>
      </c>
      <c r="D68" s="53">
        <f t="shared" si="13"/>
        <v>760</v>
      </c>
      <c r="E68" s="51">
        <f t="shared" si="11"/>
        <v>52.668052668052667</v>
      </c>
    </row>
    <row r="69" spans="1:5" ht="65.25" customHeight="1">
      <c r="A69" s="52" t="s">
        <v>171</v>
      </c>
      <c r="B69" s="52" t="s">
        <v>30</v>
      </c>
      <c r="C69" s="53">
        <f t="shared" si="13"/>
        <v>1443</v>
      </c>
      <c r="D69" s="53">
        <f t="shared" si="13"/>
        <v>760</v>
      </c>
      <c r="E69" s="51">
        <f t="shared" si="11"/>
        <v>52.668052668052667</v>
      </c>
    </row>
    <row r="70" spans="1:5" ht="67.5" customHeight="1">
      <c r="A70" s="52" t="s">
        <v>169</v>
      </c>
      <c r="B70" s="52" t="s">
        <v>31</v>
      </c>
      <c r="C70" s="53">
        <v>1443</v>
      </c>
      <c r="D70" s="53">
        <v>760</v>
      </c>
      <c r="E70" s="51">
        <f t="shared" si="11"/>
        <v>52.668052668052667</v>
      </c>
    </row>
    <row r="71" spans="1:5" ht="42" customHeight="1">
      <c r="A71" s="52" t="s">
        <v>172</v>
      </c>
      <c r="B71" s="52" t="s">
        <v>19</v>
      </c>
      <c r="C71" s="53">
        <f>C72+C74</f>
        <v>14911.3</v>
      </c>
      <c r="D71" s="53">
        <f>D72+D74</f>
        <v>13525</v>
      </c>
      <c r="E71" s="51">
        <f t="shared" si="11"/>
        <v>90.703023881217604</v>
      </c>
    </row>
    <row r="72" spans="1:5" ht="96.75" customHeight="1">
      <c r="A72" s="63" t="s">
        <v>173</v>
      </c>
      <c r="B72" s="63" t="s">
        <v>143</v>
      </c>
      <c r="C72" s="53">
        <f>C73</f>
        <v>1077.5</v>
      </c>
      <c r="D72" s="53">
        <f>D73</f>
        <v>571</v>
      </c>
      <c r="E72" s="51">
        <f t="shared" si="11"/>
        <v>52.993039443155453</v>
      </c>
    </row>
    <row r="73" spans="1:5" ht="111" customHeight="1">
      <c r="A73" s="63" t="s">
        <v>174</v>
      </c>
      <c r="B73" s="63" t="s">
        <v>144</v>
      </c>
      <c r="C73" s="53">
        <v>1077.5</v>
      </c>
      <c r="D73" s="53">
        <v>571</v>
      </c>
      <c r="E73" s="54">
        <f t="shared" si="11"/>
        <v>52.993039443155453</v>
      </c>
    </row>
    <row r="74" spans="1:5" ht="49.5" customHeight="1">
      <c r="A74" s="52" t="s">
        <v>175</v>
      </c>
      <c r="B74" s="52" t="s">
        <v>108</v>
      </c>
      <c r="C74" s="53">
        <v>13833.8</v>
      </c>
      <c r="D74" s="53">
        <v>12954</v>
      </c>
      <c r="E74" s="54">
        <f t="shared" si="11"/>
        <v>93.640214546979138</v>
      </c>
    </row>
    <row r="75" spans="1:5" s="30" customFormat="1" ht="153.75" hidden="1" customHeight="1">
      <c r="A75" s="76" t="s">
        <v>178</v>
      </c>
      <c r="B75" s="76" t="s">
        <v>176</v>
      </c>
      <c r="C75" s="76">
        <f>C76</f>
        <v>0</v>
      </c>
      <c r="D75" s="51">
        <f t="shared" ref="D75" si="14">D76</f>
        <v>0</v>
      </c>
      <c r="E75" s="51"/>
    </row>
    <row r="76" spans="1:5" ht="129" hidden="1" customHeight="1">
      <c r="A76" s="62" t="s">
        <v>179</v>
      </c>
      <c r="B76" s="62" t="s">
        <v>177</v>
      </c>
      <c r="C76" s="62"/>
      <c r="D76" s="53"/>
      <c r="E76" s="54"/>
    </row>
    <row r="77" spans="1:5" ht="102" customHeight="1">
      <c r="A77" s="77" t="s">
        <v>200</v>
      </c>
      <c r="B77" s="78" t="s">
        <v>194</v>
      </c>
      <c r="C77" s="76">
        <f>C78</f>
        <v>-23</v>
      </c>
      <c r="D77" s="79">
        <f>D78</f>
        <v>-23</v>
      </c>
      <c r="E77" s="54">
        <v>100</v>
      </c>
    </row>
    <row r="78" spans="1:5" ht="88.5" customHeight="1">
      <c r="A78" s="63" t="s">
        <v>195</v>
      </c>
      <c r="B78" s="68" t="s">
        <v>193</v>
      </c>
      <c r="C78" s="62">
        <v>-23</v>
      </c>
      <c r="D78" s="53">
        <v>-23</v>
      </c>
      <c r="E78" s="54">
        <v>100</v>
      </c>
    </row>
    <row r="79" spans="1:5" ht="35.25" customHeight="1">
      <c r="A79" s="80"/>
      <c r="B79" s="49" t="s">
        <v>90</v>
      </c>
      <c r="C79" s="50">
        <f>C8+C61</f>
        <v>58412.7</v>
      </c>
      <c r="D79" s="50">
        <f>D8+D61</f>
        <v>35562.199999999997</v>
      </c>
      <c r="E79" s="51">
        <f t="shared" si="11"/>
        <v>60.88093856301797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N10" sqref="N10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88" t="s">
        <v>164</v>
      </c>
      <c r="D1" s="88"/>
      <c r="E1" s="22"/>
      <c r="F1" s="22"/>
    </row>
    <row r="2" spans="1:6" ht="15.75">
      <c r="A2" s="89" t="s">
        <v>84</v>
      </c>
      <c r="B2" s="89"/>
      <c r="C2" s="89"/>
      <c r="D2" s="89"/>
      <c r="E2" s="89"/>
      <c r="F2" s="89"/>
    </row>
    <row r="3" spans="1:6" ht="15.75">
      <c r="A3" s="90" t="s">
        <v>85</v>
      </c>
      <c r="B3" s="90"/>
      <c r="C3" s="90"/>
      <c r="D3" s="90"/>
      <c r="E3" s="23"/>
      <c r="F3" s="23"/>
    </row>
    <row r="4" spans="1:6" ht="15.75">
      <c r="A4" s="90" t="s">
        <v>221</v>
      </c>
      <c r="B4" s="90"/>
      <c r="C4" s="90"/>
      <c r="D4" s="90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91" t="s">
        <v>73</v>
      </c>
      <c r="B6" s="93" t="s">
        <v>74</v>
      </c>
      <c r="C6" s="24" t="s">
        <v>75</v>
      </c>
      <c r="D6" s="24" t="s">
        <v>76</v>
      </c>
      <c r="E6" s="23"/>
      <c r="F6" s="23"/>
    </row>
    <row r="7" spans="1:6" ht="15.75">
      <c r="A7" s="92"/>
      <c r="B7" s="93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-7857.4000000000087</v>
      </c>
      <c r="D8" s="31">
        <f>-(D9+D10)</f>
        <v>-4616.8000000000029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1'!C79</f>
        <v>-58412.7</v>
      </c>
      <c r="D9" s="32">
        <f>-'Приложение 1'!D79</f>
        <v>-35562.199999999997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66270.100000000006</v>
      </c>
      <c r="D10" s="32">
        <f>'Приложение 2'!E35</f>
        <v>40179</v>
      </c>
      <c r="E10" s="23"/>
      <c r="F10" s="23"/>
    </row>
    <row r="11" spans="1:6" ht="52.5" customHeight="1">
      <c r="A11" s="28"/>
      <c r="B11" s="29" t="s">
        <v>83</v>
      </c>
      <c r="C11" s="31">
        <f>-C8</f>
        <v>7857.4000000000087</v>
      </c>
      <c r="D11" s="31">
        <f>-D8</f>
        <v>4616.8000000000029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workbookViewId="0">
      <selection activeCell="E9" sqref="E9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94" t="s">
        <v>72</v>
      </c>
      <c r="B2" s="94"/>
      <c r="C2" s="94"/>
      <c r="D2" s="94"/>
      <c r="E2" s="94"/>
      <c r="F2" s="94"/>
    </row>
    <row r="3" spans="1:6" ht="19.5" customHeight="1">
      <c r="A3" s="94" t="s">
        <v>220</v>
      </c>
      <c r="B3" s="94"/>
      <c r="C3" s="94"/>
      <c r="D3" s="94"/>
      <c r="E3" s="94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208</v>
      </c>
      <c r="F5" s="7" t="s">
        <v>166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180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22826.9</v>
      </c>
      <c r="E7" s="12">
        <f t="shared" si="0"/>
        <v>11690</v>
      </c>
      <c r="F7" s="34">
        <f t="shared" ref="F7:F32" si="1">E7/D7*100</f>
        <v>51.211509228147492</v>
      </c>
    </row>
    <row r="8" spans="1:6" ht="36" customHeight="1">
      <c r="A8" s="45" t="s">
        <v>145</v>
      </c>
      <c r="B8" s="9" t="s">
        <v>38</v>
      </c>
      <c r="C8" s="9" t="s">
        <v>39</v>
      </c>
      <c r="D8" s="14">
        <v>2270</v>
      </c>
      <c r="E8" s="46">
        <v>1217</v>
      </c>
      <c r="F8" s="33">
        <f t="shared" si="1"/>
        <v>53.612334801762117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16606.900000000001</v>
      </c>
      <c r="E9" s="46">
        <v>8535</v>
      </c>
      <c r="F9" s="33">
        <f t="shared" si="1"/>
        <v>51.394299959655321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46">
        <v>20</v>
      </c>
      <c r="F10" s="33">
        <f t="shared" si="1"/>
        <v>100</v>
      </c>
    </row>
    <row r="11" spans="1:6" ht="25.5" customHeight="1">
      <c r="A11" s="21" t="s">
        <v>163</v>
      </c>
      <c r="B11" s="9" t="s">
        <v>38</v>
      </c>
      <c r="C11" s="9" t="s">
        <v>44</v>
      </c>
      <c r="D11" s="14">
        <v>99</v>
      </c>
      <c r="E11" s="46"/>
      <c r="F11" s="33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3831</v>
      </c>
      <c r="E12" s="46">
        <v>1918</v>
      </c>
      <c r="F12" s="33">
        <f t="shared" si="1"/>
        <v>50.065257113025318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1229</v>
      </c>
      <c r="F13" s="34">
        <f t="shared" si="1"/>
        <v>58.393120159642706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1229</v>
      </c>
      <c r="F14" s="34">
        <f t="shared" si="1"/>
        <v>58.393120159642706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1734</v>
      </c>
      <c r="E15" s="36">
        <f t="shared" si="3"/>
        <v>1334</v>
      </c>
      <c r="F15" s="34">
        <f t="shared" si="1"/>
        <v>76.931949250288355</v>
      </c>
    </row>
    <row r="16" spans="1:6" s="44" customFormat="1" ht="41.25" customHeight="1">
      <c r="A16" s="21" t="s">
        <v>188</v>
      </c>
      <c r="B16" s="8" t="s">
        <v>40</v>
      </c>
      <c r="C16" s="8" t="s">
        <v>53</v>
      </c>
      <c r="D16" s="43">
        <v>1204</v>
      </c>
      <c r="E16" s="43">
        <v>804</v>
      </c>
      <c r="F16" s="42">
        <f t="shared" si="1"/>
        <v>66.777408637873762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33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11697.2</v>
      </c>
      <c r="E18" s="12">
        <f>E20+E21+E19</f>
        <v>9514</v>
      </c>
      <c r="F18" s="34">
        <f t="shared" si="1"/>
        <v>81.335704271107616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3267</v>
      </c>
      <c r="E19" s="14">
        <v>2210</v>
      </c>
      <c r="F19" s="33">
        <f t="shared" si="1"/>
        <v>67.646158555249471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8345</v>
      </c>
      <c r="E20" s="14">
        <v>7280</v>
      </c>
      <c r="F20" s="33">
        <f t="shared" si="1"/>
        <v>87.237866986219288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>
        <v>24</v>
      </c>
      <c r="F21" s="33">
        <f t="shared" si="1"/>
        <v>28.169014084507044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22084.3</v>
      </c>
      <c r="E22" s="36">
        <f>E23+E25+E24</f>
        <v>12806</v>
      </c>
      <c r="F22" s="34">
        <f t="shared" si="1"/>
        <v>57.986895667963211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249</v>
      </c>
      <c r="F23" s="33">
        <f t="shared" si="1"/>
        <v>30.134333777078542</v>
      </c>
    </row>
    <row r="24" spans="1:6" ht="15.75">
      <c r="A24" s="7" t="s">
        <v>201</v>
      </c>
      <c r="B24" s="9" t="s">
        <v>57</v>
      </c>
      <c r="C24" s="9" t="s">
        <v>40</v>
      </c>
      <c r="D24" s="14">
        <v>300</v>
      </c>
      <c r="E24" s="14">
        <v>300</v>
      </c>
      <c r="F24" s="33">
        <f t="shared" si="1"/>
        <v>100</v>
      </c>
    </row>
    <row r="25" spans="1:6" ht="15.75">
      <c r="A25" s="13" t="s">
        <v>59</v>
      </c>
      <c r="B25" s="9" t="s">
        <v>57</v>
      </c>
      <c r="C25" s="9" t="s">
        <v>40</v>
      </c>
      <c r="D25" s="14">
        <v>20958</v>
      </c>
      <c r="E25" s="14">
        <v>12257</v>
      </c>
      <c r="F25" s="33">
        <f t="shared" si="1"/>
        <v>58.483633934535739</v>
      </c>
    </row>
    <row r="26" spans="1:6" ht="15.75">
      <c r="A26" s="10" t="s">
        <v>60</v>
      </c>
      <c r="B26" s="11" t="s">
        <v>43</v>
      </c>
      <c r="C26" s="11"/>
      <c r="D26" s="36">
        <f>D27</f>
        <v>161</v>
      </c>
      <c r="E26" s="12">
        <f t="shared" ref="E26" si="4">E27</f>
        <v>161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2313</v>
      </c>
      <c r="E28" s="12">
        <f t="shared" si="5"/>
        <v>1180</v>
      </c>
      <c r="F28" s="34">
        <f t="shared" si="1"/>
        <v>51.015996541288366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1180</v>
      </c>
      <c r="F29" s="33">
        <f t="shared" si="1"/>
        <v>51.015996541288366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383</v>
      </c>
      <c r="E30" s="36">
        <f t="shared" si="6"/>
        <v>238</v>
      </c>
      <c r="F30" s="33">
        <f t="shared" si="1"/>
        <v>62.140992167101828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283</v>
      </c>
      <c r="E31" s="14">
        <v>138</v>
      </c>
      <c r="F31" s="33">
        <f t="shared" si="1"/>
        <v>48.763250883392232</v>
      </c>
    </row>
    <row r="32" spans="1:6" ht="24" customHeight="1">
      <c r="A32" s="21" t="s">
        <v>165</v>
      </c>
      <c r="B32" s="9" t="s">
        <v>53</v>
      </c>
      <c r="C32" s="9" t="s">
        <v>40</v>
      </c>
      <c r="D32" s="14">
        <v>100</v>
      </c>
      <c r="E32" s="14">
        <v>100</v>
      </c>
      <c r="F32" s="33">
        <f t="shared" si="1"/>
        <v>100</v>
      </c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2966</v>
      </c>
      <c r="E33" s="12">
        <f t="shared" si="7"/>
        <v>2027</v>
      </c>
      <c r="F33" s="34">
        <f>E33/D33*100</f>
        <v>68.341200269723529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2027</v>
      </c>
      <c r="F34" s="33">
        <f>E34/D34*100</f>
        <v>68.341200269723529</v>
      </c>
    </row>
    <row r="35" spans="1:6" ht="15.75">
      <c r="A35" s="16" t="s">
        <v>68</v>
      </c>
      <c r="B35" s="11"/>
      <c r="C35" s="11"/>
      <c r="D35" s="36">
        <f>D7+D13+D15+D18+D22+D26+D28+D30+D33</f>
        <v>66270.100000000006</v>
      </c>
      <c r="E35" s="36">
        <f>E7+E13+E15+E18+E22+E26+E28+E30+E33</f>
        <v>40179</v>
      </c>
      <c r="F35" s="34">
        <f>E35/D35*100</f>
        <v>60.629152513727902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2023-04-05T08:54:58Z</cp:lastPrinted>
  <dcterms:created xsi:type="dcterms:W3CDTF">2013-03-26T03:35:17Z</dcterms:created>
  <dcterms:modified xsi:type="dcterms:W3CDTF">2023-08-07T11:40:19Z</dcterms:modified>
</cp:coreProperties>
</file>