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/>
  </bookViews>
  <sheets>
    <sheet name="Приложение 1" sheetId="1" r:id="rId1"/>
    <sheet name="приложение3" sheetId="5" r:id="rId2"/>
    <sheet name="Приложение 2" sheetId="3" r:id="rId3"/>
  </sheets>
  <definedNames>
    <definedName name="_xlnm._FilterDatabase" localSheetId="0" hidden="1">'Приложение 1'!$A$7:$E$69</definedName>
  </definedNames>
  <calcPr calcId="144525"/>
</workbook>
</file>

<file path=xl/calcChain.xml><?xml version="1.0" encoding="utf-8"?>
<calcChain xmlns="http://schemas.openxmlformats.org/spreadsheetml/2006/main">
  <c r="D21" i="1" l="1"/>
  <c r="F33" i="3" l="1"/>
  <c r="E26" i="3" l="1"/>
  <c r="D26" i="3"/>
  <c r="F27" i="3"/>
  <c r="C10" i="1" l="1"/>
  <c r="E16" i="1"/>
  <c r="E15" i="1"/>
  <c r="E18" i="3" l="1"/>
  <c r="D53" i="1" l="1"/>
  <c r="E49" i="1" l="1"/>
  <c r="E22" i="3" l="1"/>
  <c r="E12" i="1" l="1"/>
  <c r="D48" i="1"/>
  <c r="C48" i="1"/>
  <c r="D50" i="1"/>
  <c r="C50" i="1"/>
  <c r="E48" i="1" l="1"/>
  <c r="E50" i="1"/>
  <c r="C47" i="1"/>
  <c r="D47" i="1"/>
  <c r="D10" i="1"/>
  <c r="E47" i="1" l="1"/>
  <c r="D22" i="3"/>
  <c r="D25" i="1"/>
  <c r="D66" i="1" l="1"/>
  <c r="C66" i="1"/>
  <c r="E7" i="3" l="1"/>
  <c r="D65" i="1" l="1"/>
  <c r="D31" i="3" l="1"/>
  <c r="E31" i="3"/>
  <c r="C21" i="1"/>
  <c r="C53" i="1"/>
  <c r="C23" i="1"/>
  <c r="E14" i="1"/>
  <c r="C9" i="1"/>
  <c r="E10" i="1" l="1"/>
  <c r="D7" i="3" l="1"/>
  <c r="F14" i="3"/>
  <c r="D15" i="3"/>
  <c r="E15" i="3"/>
  <c r="E37" i="1"/>
  <c r="D35" i="1"/>
  <c r="C35" i="1"/>
  <c r="F9" i="3" l="1"/>
  <c r="F10" i="3"/>
  <c r="F12" i="3"/>
  <c r="F16" i="3"/>
  <c r="F17" i="3"/>
  <c r="F19" i="3"/>
  <c r="F20" i="3"/>
  <c r="F21" i="3"/>
  <c r="F23" i="3"/>
  <c r="F25" i="3"/>
  <c r="F28" i="3"/>
  <c r="F30" i="3"/>
  <c r="F32" i="3"/>
  <c r="F35" i="3"/>
  <c r="F7" i="3" l="1"/>
  <c r="E54" i="1"/>
  <c r="E55" i="1"/>
  <c r="E53" i="1" l="1"/>
  <c r="D29" i="1"/>
  <c r="C45" i="1" l="1"/>
  <c r="D45" i="1"/>
  <c r="C29" i="1" l="1"/>
  <c r="E11" i="1" l="1"/>
  <c r="E13" i="1"/>
  <c r="E19" i="1"/>
  <c r="E22" i="1"/>
  <c r="E24" i="1"/>
  <c r="E30" i="1"/>
  <c r="E32" i="1"/>
  <c r="E36" i="1"/>
  <c r="E41" i="1"/>
  <c r="E44" i="1"/>
  <c r="E61" i="1"/>
  <c r="E64" i="1"/>
  <c r="E66" i="1"/>
  <c r="E67" i="1"/>
  <c r="E68" i="1"/>
  <c r="F31" i="3" l="1"/>
  <c r="F8" i="3"/>
  <c r="C18" i="1" l="1"/>
  <c r="D18" i="1"/>
  <c r="E21" i="1" l="1"/>
  <c r="E18" i="1"/>
  <c r="D18" i="3"/>
  <c r="C65" i="1"/>
  <c r="D40" i="1"/>
  <c r="C40" i="1"/>
  <c r="D39" i="1"/>
  <c r="C39" i="1"/>
  <c r="D33" i="1"/>
  <c r="C33" i="1"/>
  <c r="F18" i="3" l="1"/>
  <c r="E39" i="1"/>
  <c r="E65" i="1"/>
  <c r="E40" i="1"/>
  <c r="D43" i="1"/>
  <c r="C43" i="1"/>
  <c r="E35" i="1" l="1"/>
  <c r="E43" i="1"/>
  <c r="D31" i="1" l="1"/>
  <c r="D28" i="1" s="1"/>
  <c r="C31" i="1"/>
  <c r="E31" i="1" l="1"/>
  <c r="E29" i="1"/>
  <c r="C28" i="1"/>
  <c r="C27" i="1" s="1"/>
  <c r="D63" i="1"/>
  <c r="C62" i="1"/>
  <c r="D60" i="1"/>
  <c r="C60" i="1"/>
  <c r="C59" i="1" s="1"/>
  <c r="C58" i="1" l="1"/>
  <c r="C57" i="1" s="1"/>
  <c r="C69" i="1" s="1"/>
  <c r="E28" i="1"/>
  <c r="E60" i="1"/>
  <c r="E63" i="1"/>
  <c r="D62" i="1"/>
  <c r="D59" i="1"/>
  <c r="D27" i="1"/>
  <c r="D13" i="3"/>
  <c r="E13" i="3"/>
  <c r="D58" i="1" l="1"/>
  <c r="D57" i="1"/>
  <c r="E62" i="1"/>
  <c r="F13" i="3"/>
  <c r="E27" i="1"/>
  <c r="E59" i="1"/>
  <c r="D42" i="1"/>
  <c r="C42" i="1"/>
  <c r="C38" i="1" s="1"/>
  <c r="D23" i="1"/>
  <c r="D20" i="1" s="1"/>
  <c r="E58" i="1" l="1"/>
  <c r="E23" i="1"/>
  <c r="E42" i="1"/>
  <c r="D38" i="1"/>
  <c r="E38" i="1" l="1"/>
  <c r="E57" i="1"/>
  <c r="D34" i="3"/>
  <c r="E34" i="3"/>
  <c r="D29" i="3"/>
  <c r="E29" i="3"/>
  <c r="D9" i="1"/>
  <c r="C20" i="1"/>
  <c r="F22" i="3" l="1"/>
  <c r="F29" i="3"/>
  <c r="F15" i="3"/>
  <c r="D36" i="3"/>
  <c r="C10" i="5" s="1"/>
  <c r="F26" i="3"/>
  <c r="F34" i="3"/>
  <c r="E36" i="3"/>
  <c r="E20" i="1"/>
  <c r="E9" i="1"/>
  <c r="C17" i="1"/>
  <c r="C8" i="1" s="1"/>
  <c r="D17" i="1"/>
  <c r="D8" i="1" s="1"/>
  <c r="D69" i="1" l="1"/>
  <c r="F36" i="3"/>
  <c r="D10" i="5"/>
  <c r="E17" i="1"/>
  <c r="E8" i="1" l="1"/>
  <c r="D9" i="5"/>
  <c r="D8" i="5" s="1"/>
  <c r="D11" i="5" s="1"/>
  <c r="C9" i="5"/>
  <c r="C8" i="5" s="1"/>
  <c r="C11" i="5" s="1"/>
  <c r="E69" i="1" l="1"/>
</calcChain>
</file>

<file path=xl/sharedStrings.xml><?xml version="1.0" encoding="utf-8"?>
<sst xmlns="http://schemas.openxmlformats.org/spreadsheetml/2006/main" count="241" uniqueCount="204">
  <si>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</si>
  <si>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</si>
  <si>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</si>
  <si>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</si>
  <si>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</si>
  <si>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</si>
  <si>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</si>
  <si>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</si>
  <si>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</si>
  <si>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</si>
  <si>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</si>
  <si>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</si>
  <si>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</si>
  <si>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</si>
  <si>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</si>
  <si>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</si>
  <si>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</si>
  <si>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</si>
  <si>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</si>
  <si>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</si>
  <si>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</si>
  <si>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</si>
  <si>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</si>
  <si>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</si>
  <si>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</si>
  <si>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</si>
  <si>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</si>
  <si>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</si>
  <si>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</si>
  <si>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</si>
  <si>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</si>
  <si>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</si>
  <si>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</si>
  <si>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</si>
  <si>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</si>
  <si>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</si>
  <si>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</si>
  <si>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</si>
  <si>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</si>
  <si>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</si>
  <si>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</si>
  <si>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</si>
  <si>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</si>
  <si>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</si>
  <si>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</si>
  <si>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</si>
  <si>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</si>
  <si>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</si>
  <si>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</si>
  <si>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</si>
  <si>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</si>
  <si>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</si>
  <si>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</si>
  <si>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</si>
  <si>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</si>
  <si>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</si>
  <si>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</si>
  <si>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</si>
  <si>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</si>
  <si>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</si>
  <si>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</si>
  <si>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</si>
  <si>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</si>
  <si>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</si>
  <si>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</si>
  <si>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</si>
  <si>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</si>
  <si>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</si>
  <si>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</si>
  <si>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</si>
  <si>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</si>
  <si>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</si>
  <si>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</si>
  <si>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</si>
  <si>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</si>
  <si>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</si>
  <si>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</si>
  <si>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</si>
  <si>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</si>
  <si>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</si>
  <si>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</si>
  <si>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</si>
  <si>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</si>
  <si>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</si>
  <si>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</si>
  <si>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</si>
  <si>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</si>
  <si>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</si>
  <si>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</si>
  <si>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</si>
  <si>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</si>
  <si>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</si>
  <si>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</si>
  <si>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</si>
  <si>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</si>
  <si>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</si>
  <si>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</si>
  <si>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</si>
  <si>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</si>
  <si>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</si>
  <si>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</si>
  <si>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</si>
  <si>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</si>
  <si>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</si>
  <si>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</si>
  <si>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</si>
  <si>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</si>
  <si>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</si>
  <si>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</si>
  <si>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</si>
  <si>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</si>
  <si>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</si>
  <si>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</si>
  <si>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</si>
  <si>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</si>
  <si>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</si>
  <si>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</si>
  <si>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</si>
  <si>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</si>
  <si>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</si>
  <si>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</si>
  <si>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</si>
  <si>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</si>
  <si>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</si>
  <si>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</si>
  <si>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</si>
  <si>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</si>
  <si>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</si>
  <si>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</si>
  <si>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</si>
  <si>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</si>
  <si>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</si>
  <si>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</si>
  <si>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</si>
  <si>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</si>
  <si>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</si>
  <si>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</si>
  <si>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</si>
  <si>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</si>
  <si>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</si>
  <si>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</si>
  <si>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</si>
  <si>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</si>
  <si>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</si>
  <si>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</si>
  <si>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</si>
  <si>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</si>
  <si>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</si>
  <si>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</si>
  <si>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</si>
  <si>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</si>
  <si>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</si>
  <si>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</si>
  <si>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</si>
  <si>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</si>
  <si>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</si>
  <si>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</si>
  <si>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</si>
  <si>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</si>
  <si>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</si>
  <si>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</si>
  <si>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</si>
  <si>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</si>
  <si>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</si>
  <si>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</si>
  <si>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</si>
  <si>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</si>
  <si>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</si>
  <si>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</si>
  <si>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</si>
  <si>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</si>
  <si>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</si>
  <si>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</si>
  <si>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</si>
  <si>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</si>
  <si>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</si>
  <si>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</si>
  <si>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</si>
  <si>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</si>
  <si>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</si>
  <si>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</si>
  <si>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</si>
  <si>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Коммунальное хозяйство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</si>
  <si>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</si>
  <si>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</si>
  <si>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</si>
  <si>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</si>
  <si>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</si>
  <si>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</si>
  <si>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</si>
  <si>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</si>
  <si>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</si>
  <si>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</si>
  <si>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</si>
  <si>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</si>
  <si>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</si>
  <si>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</si>
  <si>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</si>
  <si>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06611610032100000140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</si>
  <si>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</si>
  <si>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Профессиональная подготовка, переподготовка и повышение квалификации</t>
  </si>
  <si>
    <t>по кодам классификации доходов бюджетов за  6 месяцев  2024 года</t>
  </si>
  <si>
    <t>разделам и подразделам классификации расходов бюджетов за 6 месяцев 2024 года</t>
  </si>
  <si>
    <t>муниципального образования поселок Боровский за 6 месяцев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</si>
</sst>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8" fillId="0" borderId="0" xfId="0" applyFont="1"/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1" fillId="0" borderId="1" xfId="1" applyFont="1" applyFill="1" applyBorder="1" applyAlignment="1" applyProtection="1">
      <alignment vertical="top" wrapText="1"/>
    </xf>
    <xf numFmtId="49" fontId="11" fillId="0" borderId="1" xfId="1" applyNumberFormat="1" applyFont="1" applyBorder="1" applyAlignment="1">
      <alignment vertical="top" wrapText="1"/>
    </xf>
    <xf numFmtId="3" fontId="11" fillId="0" borderId="1" xfId="1" applyNumberFormat="1" applyFont="1" applyBorder="1" applyAlignment="1">
      <alignment vertical="top" wrapText="1"/>
    </xf>
    <xf numFmtId="1" fontId="12" fillId="0" borderId="1" xfId="0" applyNumberFormat="1" applyFont="1" applyBorder="1" applyAlignment="1">
      <alignment vertical="top" wrapText="1"/>
    </xf>
    <xf numFmtId="49" fontId="13" fillId="0" borderId="1" xfId="1" applyNumberFormat="1" applyFont="1" applyBorder="1" applyAlignment="1">
      <alignment vertical="top" wrapText="1"/>
    </xf>
    <xf numFmtId="3" fontId="13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0" fontId="14" fillId="0" borderId="0" xfId="0" applyFont="1" applyAlignment="1">
      <alignment horizontal="justify" vertical="center" wrapText="1"/>
    </xf>
    <xf numFmtId="1" fontId="13" fillId="0" borderId="1" xfId="1" applyNumberFormat="1" applyFont="1" applyBorder="1" applyAlignment="1">
      <alignment vertical="top" wrapText="1"/>
    </xf>
    <xf numFmtId="49" fontId="11" fillId="0" borderId="1" xfId="0" applyNumberFormat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49" fontId="15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49" fontId="13" fillId="4" borderId="1" xfId="1" applyNumberFormat="1" applyFont="1" applyFill="1" applyBorder="1" applyAlignment="1">
      <alignment vertical="top" wrapText="1"/>
    </xf>
    <xf numFmtId="49" fontId="11" fillId="4" borderId="1" xfId="1" applyNumberFormat="1" applyFont="1" applyFill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/>
    <xf numFmtId="49" fontId="11" fillId="0" borderId="2" xfId="1" applyNumberFormat="1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6" fillId="0" borderId="2" xfId="0" applyFont="1" applyBorder="1"/>
    <xf numFmtId="49" fontId="11" fillId="0" borderId="3" xfId="1" applyNumberFormat="1" applyFont="1" applyBorder="1" applyAlignment="1">
      <alignment vertical="top" wrapText="1"/>
    </xf>
    <xf numFmtId="0" fontId="15" fillId="0" borderId="4" xfId="0" applyFont="1" applyBorder="1" applyAlignment="1">
      <alignment horizontal="left" vertical="center" wrapText="1" readingOrder="1"/>
    </xf>
    <xf numFmtId="49" fontId="11" fillId="0" borderId="5" xfId="1" applyNumberFormat="1" applyFont="1" applyBorder="1" applyAlignment="1">
      <alignment vertical="top" wrapText="1"/>
    </xf>
    <xf numFmtId="49" fontId="13" fillId="0" borderId="5" xfId="1" applyNumberFormat="1" applyFont="1" applyBorder="1" applyAlignment="1">
      <alignment vertical="top" wrapText="1"/>
    </xf>
    <xf numFmtId="0" fontId="13" fillId="0" borderId="5" xfId="1" applyNumberFormat="1" applyFont="1" applyBorder="1" applyAlignment="1">
      <alignment vertical="top" wrapText="1"/>
    </xf>
    <xf numFmtId="165" fontId="13" fillId="0" borderId="5" xfId="1" applyNumberFormat="1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49" fontId="13" fillId="0" borderId="5" xfId="0" applyNumberFormat="1" applyFont="1" applyBorder="1" applyAlignment="1" applyProtection="1">
      <alignment vertical="top" wrapText="1"/>
    </xf>
    <xf numFmtId="165" fontId="13" fillId="0" borderId="5" xfId="0" applyNumberFormat="1" applyFont="1" applyBorder="1" applyAlignment="1" applyProtection="1">
      <alignment vertical="top" wrapText="1"/>
    </xf>
    <xf numFmtId="165" fontId="13" fillId="4" borderId="5" xfId="1" applyNumberFormat="1" applyFont="1" applyFill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5" fillId="0" borderId="5" xfId="0" applyFont="1" applyBorder="1" applyAlignment="1">
      <alignment vertical="top" wrapText="1" readingOrder="1"/>
    </xf>
    <xf numFmtId="0" fontId="16" fillId="0" borderId="6" xfId="0" applyFont="1" applyBorder="1" applyAlignment="1">
      <alignment vertical="top" wrapText="1"/>
    </xf>
    <xf numFmtId="0" fontId="15" fillId="0" borderId="7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vertical="top" wrapText="1"/>
    </xf>
    <xf numFmtId="1" fontId="11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/>
    </xf>
    <xf numFmtId="1" fontId="15" fillId="0" borderId="1" xfId="0" applyNumberFormat="1" applyFont="1" applyBorder="1" applyAlignment="1">
      <alignment vertical="top" wrapText="1"/>
    </xf>
    <xf numFmtId="1" fontId="13" fillId="0" borderId="9" xfId="1" applyNumberFormat="1" applyFont="1" applyFill="1" applyBorder="1" applyAlignment="1">
      <alignment vertical="top" wrapText="1"/>
    </xf>
    <xf numFmtId="0" fontId="14" fillId="0" borderId="1" xfId="0" applyFont="1" applyBorder="1" applyAlignment="1">
      <alignment horizontal="left" wrapText="1"/>
    </xf>
    <xf numFmtId="3" fontId="3" fillId="4" borderId="1" xfId="1" applyNumberFormat="1" applyFont="1" applyFill="1" applyBorder="1" applyAlignment="1" applyProtection="1">
      <alignment vertical="top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zoomScale="59" zoomScaleNormal="59" workbookViewId="0">
      <selection activeCell="D65" sqref="D65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91" t="s">
        <v>24</v>
      </c>
      <c r="B4" s="91"/>
      <c r="C4" s="91"/>
      <c r="D4" s="91"/>
    </row>
    <row r="5" spans="1:5" ht="16.5">
      <c r="A5" s="39"/>
      <c r="B5" s="40" t="s">
        <v>201</v>
      </c>
      <c r="C5" s="40"/>
      <c r="D5" s="41"/>
    </row>
    <row r="6" spans="1:5" ht="26.25" customHeight="1">
      <c r="A6" s="1"/>
      <c r="B6" s="1"/>
      <c r="C6" s="1"/>
      <c r="D6" s="2" t="s">
        <v>0</v>
      </c>
    </row>
    <row r="7" spans="1:5" ht="52.5" customHeight="1">
      <c r="A7" s="47" t="s">
        <v>1</v>
      </c>
      <c r="B7" s="47" t="s">
        <v>2</v>
      </c>
      <c r="C7" s="47" t="s">
        <v>20</v>
      </c>
      <c r="D7" s="48" t="s">
        <v>3</v>
      </c>
      <c r="E7" s="48" t="s">
        <v>155</v>
      </c>
    </row>
    <row r="8" spans="1:5" ht="42.75" customHeight="1">
      <c r="A8" s="49" t="s">
        <v>109</v>
      </c>
      <c r="B8" s="72" t="s">
        <v>4</v>
      </c>
      <c r="C8" s="85">
        <f>C9+C17+C25+C27+C38+C47+C53</f>
        <v>43151.399999999994</v>
      </c>
      <c r="D8" s="85">
        <f>D9+D17+D25+D27+D38+D47+D53</f>
        <v>21816.799999999999</v>
      </c>
      <c r="E8" s="51">
        <f t="shared" ref="E8:E32" si="0">D8/C8*100</f>
        <v>50.558730423578382</v>
      </c>
    </row>
    <row r="9" spans="1:5" s="30" customFormat="1" ht="15.75" customHeight="1">
      <c r="A9" s="49" t="s">
        <v>110</v>
      </c>
      <c r="B9" s="72" t="s">
        <v>5</v>
      </c>
      <c r="C9" s="85">
        <f>C10</f>
        <v>14426.3</v>
      </c>
      <c r="D9" s="85">
        <f>D10</f>
        <v>6817.5999999999995</v>
      </c>
      <c r="E9" s="51">
        <f t="shared" si="0"/>
        <v>47.258132715942409</v>
      </c>
    </row>
    <row r="10" spans="1:5" ht="21" customHeight="1">
      <c r="A10" s="52" t="s">
        <v>6</v>
      </c>
      <c r="B10" s="73" t="s">
        <v>7</v>
      </c>
      <c r="C10" s="56">
        <f>C11+C12+C13+C14+C15+C16</f>
        <v>14426.3</v>
      </c>
      <c r="D10" s="56">
        <f>D11+D12+D13+D14+D15+D16</f>
        <v>6817.5999999999995</v>
      </c>
      <c r="E10" s="54">
        <f t="shared" si="0"/>
        <v>47.258132715942409</v>
      </c>
    </row>
    <row r="11" spans="1:5" ht="119.25" customHeight="1">
      <c r="A11" s="52" t="s">
        <v>8</v>
      </c>
      <c r="B11" s="74" t="s">
        <v>95</v>
      </c>
      <c r="C11" s="56">
        <v>7177.9</v>
      </c>
      <c r="D11" s="56">
        <v>4380.3</v>
      </c>
      <c r="E11" s="54">
        <f t="shared" si="0"/>
        <v>61.024812270998488</v>
      </c>
    </row>
    <row r="12" spans="1:5" ht="167.25" customHeight="1">
      <c r="A12" s="52" t="s">
        <v>111</v>
      </c>
      <c r="B12" s="75" t="s">
        <v>96</v>
      </c>
      <c r="C12" s="56">
        <v>43</v>
      </c>
      <c r="D12" s="56">
        <v>8.4</v>
      </c>
      <c r="E12" s="54">
        <f>D12/C12*100</f>
        <v>19.534883720930232</v>
      </c>
    </row>
    <row r="13" spans="1:5" ht="76.5" customHeight="1">
      <c r="A13" s="52" t="s">
        <v>112</v>
      </c>
      <c r="B13" s="73" t="s">
        <v>25</v>
      </c>
      <c r="C13" s="56">
        <v>177</v>
      </c>
      <c r="D13" s="56">
        <v>19.600000000000001</v>
      </c>
      <c r="E13" s="54">
        <f t="shared" si="0"/>
        <v>11.073446327683618</v>
      </c>
    </row>
    <row r="14" spans="1:5" ht="158.25" customHeight="1">
      <c r="A14" s="52" t="s">
        <v>175</v>
      </c>
      <c r="B14" s="55" t="s">
        <v>174</v>
      </c>
      <c r="C14" s="56">
        <v>6382.4</v>
      </c>
      <c r="D14" s="56">
        <v>1886.1</v>
      </c>
      <c r="E14" s="54">
        <f t="shared" si="0"/>
        <v>29.551579343193783</v>
      </c>
    </row>
    <row r="15" spans="1:5" ht="66.75" customHeight="1">
      <c r="A15" s="52" t="s">
        <v>176</v>
      </c>
      <c r="B15" s="73" t="s">
        <v>177</v>
      </c>
      <c r="C15" s="56">
        <v>176</v>
      </c>
      <c r="D15" s="56">
        <v>217</v>
      </c>
      <c r="E15" s="54">
        <f t="shared" si="0"/>
        <v>123.29545454545455</v>
      </c>
    </row>
    <row r="16" spans="1:5" ht="91.5" customHeight="1">
      <c r="A16" s="52" t="s">
        <v>183</v>
      </c>
      <c r="B16" s="73" t="s">
        <v>184</v>
      </c>
      <c r="C16" s="56">
        <v>470</v>
      </c>
      <c r="D16" s="56">
        <v>306.2</v>
      </c>
      <c r="E16" s="54">
        <f t="shared" si="0"/>
        <v>65.148936170212764</v>
      </c>
    </row>
    <row r="17" spans="1:5" s="30" customFormat="1" ht="15.75">
      <c r="A17" s="49" t="s">
        <v>9</v>
      </c>
      <c r="B17" s="72" t="s">
        <v>10</v>
      </c>
      <c r="C17" s="85">
        <f>C18+C20</f>
        <v>21798.1</v>
      </c>
      <c r="D17" s="85">
        <f>D18+D20</f>
        <v>3900.2</v>
      </c>
      <c r="E17" s="51">
        <f t="shared" si="0"/>
        <v>17.892385116133973</v>
      </c>
    </row>
    <row r="18" spans="1:5" ht="15.75">
      <c r="A18" s="52" t="s">
        <v>113</v>
      </c>
      <c r="B18" s="73" t="s">
        <v>11</v>
      </c>
      <c r="C18" s="56">
        <f>C19</f>
        <v>4658</v>
      </c>
      <c r="D18" s="56">
        <f>D19</f>
        <v>399</v>
      </c>
      <c r="E18" s="54">
        <f t="shared" si="0"/>
        <v>8.5659081150708456</v>
      </c>
    </row>
    <row r="19" spans="1:5" ht="63.75" customHeight="1">
      <c r="A19" s="52" t="s">
        <v>114</v>
      </c>
      <c r="B19" s="73" t="s">
        <v>97</v>
      </c>
      <c r="C19" s="56">
        <v>4658</v>
      </c>
      <c r="D19" s="56">
        <v>399</v>
      </c>
      <c r="E19" s="54">
        <f t="shared" si="0"/>
        <v>8.5659081150708456</v>
      </c>
    </row>
    <row r="20" spans="1:5" ht="15.75">
      <c r="A20" s="52" t="s">
        <v>115</v>
      </c>
      <c r="B20" s="73" t="s">
        <v>12</v>
      </c>
      <c r="C20" s="56">
        <f>C21+C23</f>
        <v>17140.099999999999</v>
      </c>
      <c r="D20" s="56">
        <f>D21+D23</f>
        <v>3501.2</v>
      </c>
      <c r="E20" s="54">
        <f t="shared" si="0"/>
        <v>20.426952001446899</v>
      </c>
    </row>
    <row r="21" spans="1:5" ht="23.25" customHeight="1">
      <c r="A21" s="52" t="s">
        <v>99</v>
      </c>
      <c r="B21" s="73" t="s">
        <v>98</v>
      </c>
      <c r="C21" s="56">
        <f>C22</f>
        <v>11696.5</v>
      </c>
      <c r="D21" s="56">
        <f t="shared" ref="D21" si="1">D22</f>
        <v>2833.4</v>
      </c>
      <c r="E21" s="54">
        <f t="shared" si="0"/>
        <v>24.224340614713803</v>
      </c>
    </row>
    <row r="22" spans="1:5" ht="72" customHeight="1">
      <c r="A22" s="52" t="s">
        <v>100</v>
      </c>
      <c r="B22" s="73" t="s">
        <v>101</v>
      </c>
      <c r="C22" s="56">
        <v>11696.5</v>
      </c>
      <c r="D22" s="56">
        <v>2833.4</v>
      </c>
      <c r="E22" s="54">
        <f t="shared" si="0"/>
        <v>24.224340614713803</v>
      </c>
    </row>
    <row r="23" spans="1:5" ht="36.75" customHeight="1">
      <c r="A23" s="52" t="s">
        <v>102</v>
      </c>
      <c r="B23" s="73" t="s">
        <v>103</v>
      </c>
      <c r="C23" s="56">
        <f>C24</f>
        <v>5443.6</v>
      </c>
      <c r="D23" s="56">
        <f>D24</f>
        <v>667.8</v>
      </c>
      <c r="E23" s="54">
        <f t="shared" si="0"/>
        <v>12.267617018149753</v>
      </c>
    </row>
    <row r="24" spans="1:5" ht="69" customHeight="1">
      <c r="A24" s="52" t="s">
        <v>104</v>
      </c>
      <c r="B24" s="73" t="s">
        <v>105</v>
      </c>
      <c r="C24" s="56">
        <v>5443.6</v>
      </c>
      <c r="D24" s="56">
        <v>667.8</v>
      </c>
      <c r="E24" s="54">
        <f t="shared" si="0"/>
        <v>12.267617018149753</v>
      </c>
    </row>
    <row r="25" spans="1:5" ht="65.25" customHeight="1">
      <c r="A25" s="57" t="s">
        <v>178</v>
      </c>
      <c r="B25" s="58" t="s">
        <v>179</v>
      </c>
      <c r="C25" s="56"/>
      <c r="D25" s="56">
        <f>D26</f>
        <v>0</v>
      </c>
      <c r="E25" s="54"/>
    </row>
    <row r="26" spans="1:5" ht="66" customHeight="1">
      <c r="A26" s="59" t="s">
        <v>180</v>
      </c>
      <c r="B26" s="76" t="s">
        <v>181</v>
      </c>
      <c r="C26" s="56"/>
      <c r="D26" s="56"/>
      <c r="E26" s="54"/>
    </row>
    <row r="27" spans="1:5" s="30" customFormat="1" ht="70.5" customHeight="1">
      <c r="A27" s="49" t="s">
        <v>117</v>
      </c>
      <c r="B27" s="72" t="s">
        <v>13</v>
      </c>
      <c r="C27" s="85">
        <f>C28+C35+C33</f>
        <v>5716</v>
      </c>
      <c r="D27" s="85">
        <f>D28+D35+D33</f>
        <v>3366.8</v>
      </c>
      <c r="E27" s="51">
        <f t="shared" si="0"/>
        <v>58.90132960111967</v>
      </c>
    </row>
    <row r="28" spans="1:5" ht="207" customHeight="1">
      <c r="A28" s="52" t="s">
        <v>116</v>
      </c>
      <c r="B28" s="75" t="s">
        <v>26</v>
      </c>
      <c r="C28" s="56">
        <f>C29+C31</f>
        <v>5352</v>
      </c>
      <c r="D28" s="56">
        <f>D29+D31</f>
        <v>3006</v>
      </c>
      <c r="E28" s="54">
        <f t="shared" si="0"/>
        <v>56.165919282511211</v>
      </c>
    </row>
    <row r="29" spans="1:5" ht="166.5" customHeight="1">
      <c r="A29" s="62" t="s">
        <v>118</v>
      </c>
      <c r="B29" s="75" t="s">
        <v>91</v>
      </c>
      <c r="C29" s="56">
        <f>C30</f>
        <v>152</v>
      </c>
      <c r="D29" s="56">
        <f t="shared" ref="D29" si="2">D30</f>
        <v>87.7</v>
      </c>
      <c r="E29" s="54">
        <f t="shared" si="0"/>
        <v>57.69736842105263</v>
      </c>
    </row>
    <row r="30" spans="1:5" ht="151.5" customHeight="1">
      <c r="A30" s="62" t="s">
        <v>119</v>
      </c>
      <c r="B30" s="79" t="s">
        <v>94</v>
      </c>
      <c r="C30" s="56">
        <v>152</v>
      </c>
      <c r="D30" s="56">
        <v>87.7</v>
      </c>
      <c r="E30" s="54">
        <f t="shared" si="0"/>
        <v>57.69736842105263</v>
      </c>
    </row>
    <row r="31" spans="1:5" ht="66" customHeight="1">
      <c r="A31" s="52" t="s">
        <v>120</v>
      </c>
      <c r="B31" s="79" t="s">
        <v>92</v>
      </c>
      <c r="C31" s="56">
        <f>C32</f>
        <v>5200</v>
      </c>
      <c r="D31" s="56">
        <f>D32</f>
        <v>2918.3</v>
      </c>
      <c r="E31" s="54">
        <f t="shared" si="0"/>
        <v>56.121153846153845</v>
      </c>
    </row>
    <row r="32" spans="1:5" ht="57" customHeight="1">
      <c r="A32" s="52" t="s">
        <v>121</v>
      </c>
      <c r="B32" s="73" t="s">
        <v>106</v>
      </c>
      <c r="C32" s="56">
        <v>5200</v>
      </c>
      <c r="D32" s="56">
        <v>2918.3</v>
      </c>
      <c r="E32" s="54">
        <f t="shared" si="0"/>
        <v>56.121153846153845</v>
      </c>
    </row>
    <row r="33" spans="1:5" ht="65.25" customHeight="1">
      <c r="A33" s="61" t="s">
        <v>142</v>
      </c>
      <c r="B33" s="77" t="s">
        <v>140</v>
      </c>
      <c r="C33" s="56">
        <f>C34</f>
        <v>1</v>
      </c>
      <c r="D33" s="56">
        <f>D34</f>
        <v>0.3</v>
      </c>
      <c r="E33" s="54"/>
    </row>
    <row r="34" spans="1:5" ht="68.25" customHeight="1">
      <c r="A34" s="61" t="s">
        <v>143</v>
      </c>
      <c r="B34" s="77" t="s">
        <v>141</v>
      </c>
      <c r="C34" s="56">
        <v>1</v>
      </c>
      <c r="D34" s="56">
        <v>0.3</v>
      </c>
      <c r="E34" s="54"/>
    </row>
    <row r="35" spans="1:5" ht="135" customHeight="1">
      <c r="A35" s="61" t="s">
        <v>130</v>
      </c>
      <c r="B35" s="78" t="s">
        <v>129</v>
      </c>
      <c r="C35" s="56">
        <f>C36+C37</f>
        <v>363</v>
      </c>
      <c r="D35" s="56">
        <f t="shared" ref="D35" si="3">D36+D37</f>
        <v>360.5</v>
      </c>
      <c r="E35" s="54">
        <f t="shared" ref="E35:E50" si="4">D35/C35*100</f>
        <v>99.311294765840216</v>
      </c>
    </row>
    <row r="36" spans="1:5" ht="124.5" customHeight="1">
      <c r="A36" s="61" t="s">
        <v>132</v>
      </c>
      <c r="B36" s="77" t="s">
        <v>131</v>
      </c>
      <c r="C36" s="56">
        <v>308</v>
      </c>
      <c r="D36" s="56">
        <v>333.1</v>
      </c>
      <c r="E36" s="51">
        <f t="shared" si="4"/>
        <v>108.14935064935065</v>
      </c>
    </row>
    <row r="37" spans="1:5" ht="164.25" customHeight="1">
      <c r="A37" s="61" t="s">
        <v>171</v>
      </c>
      <c r="B37" s="80" t="s">
        <v>172</v>
      </c>
      <c r="C37" s="56">
        <v>55</v>
      </c>
      <c r="D37" s="56">
        <v>27.4</v>
      </c>
      <c r="E37" s="51">
        <f t="shared" si="4"/>
        <v>49.81818181818182</v>
      </c>
    </row>
    <row r="38" spans="1:5" s="30" customFormat="1" ht="48.75" customHeight="1">
      <c r="A38" s="49" t="s">
        <v>122</v>
      </c>
      <c r="B38" s="72" t="s">
        <v>14</v>
      </c>
      <c r="C38" s="85">
        <f>C42+C39</f>
        <v>528</v>
      </c>
      <c r="D38" s="85">
        <f>D42+D39</f>
        <v>443.40000000000003</v>
      </c>
      <c r="E38" s="51">
        <f t="shared" si="4"/>
        <v>83.977272727272734</v>
      </c>
    </row>
    <row r="39" spans="1:5" s="35" customFormat="1" ht="33" customHeight="1">
      <c r="A39" s="52" t="s">
        <v>146</v>
      </c>
      <c r="B39" s="73" t="s">
        <v>144</v>
      </c>
      <c r="C39" s="56">
        <f>C41</f>
        <v>10</v>
      </c>
      <c r="D39" s="56">
        <f>D41</f>
        <v>5.3</v>
      </c>
      <c r="E39" s="54">
        <f t="shared" si="4"/>
        <v>53</v>
      </c>
    </row>
    <row r="40" spans="1:5" s="35" customFormat="1" ht="33" customHeight="1">
      <c r="A40" s="52" t="s">
        <v>149</v>
      </c>
      <c r="B40" s="73" t="s">
        <v>148</v>
      </c>
      <c r="C40" s="56">
        <f>C41</f>
        <v>10</v>
      </c>
      <c r="D40" s="56">
        <f>D41</f>
        <v>5.3</v>
      </c>
      <c r="E40" s="54">
        <f t="shared" si="4"/>
        <v>53</v>
      </c>
    </row>
    <row r="41" spans="1:5" s="35" customFormat="1" ht="69" customHeight="1">
      <c r="A41" s="52" t="s">
        <v>147</v>
      </c>
      <c r="B41" s="73" t="s">
        <v>145</v>
      </c>
      <c r="C41" s="56">
        <v>10</v>
      </c>
      <c r="D41" s="56">
        <v>5.3</v>
      </c>
      <c r="E41" s="54">
        <f t="shared" si="4"/>
        <v>53</v>
      </c>
    </row>
    <row r="42" spans="1:5" ht="31.5" customHeight="1">
      <c r="A42" s="52" t="s">
        <v>123</v>
      </c>
      <c r="B42" s="73" t="s">
        <v>27</v>
      </c>
      <c r="C42" s="56">
        <f>C45+C43</f>
        <v>518</v>
      </c>
      <c r="D42" s="56">
        <f>D45+D43</f>
        <v>438.1</v>
      </c>
      <c r="E42" s="54">
        <f t="shared" si="4"/>
        <v>84.575289575289574</v>
      </c>
    </row>
    <row r="43" spans="1:5" ht="71.25" customHeight="1">
      <c r="A43" s="61" t="s">
        <v>135</v>
      </c>
      <c r="B43" s="77" t="s">
        <v>133</v>
      </c>
      <c r="C43" s="56">
        <f>C44</f>
        <v>518</v>
      </c>
      <c r="D43" s="56">
        <f>D44</f>
        <v>345.5</v>
      </c>
      <c r="E43" s="54">
        <f t="shared" si="4"/>
        <v>66.698841698841704</v>
      </c>
    </row>
    <row r="44" spans="1:5" ht="85.5" customHeight="1">
      <c r="A44" s="61" t="s">
        <v>136</v>
      </c>
      <c r="B44" s="77" t="s">
        <v>134</v>
      </c>
      <c r="C44" s="56">
        <v>518</v>
      </c>
      <c r="D44" s="56">
        <v>345.5</v>
      </c>
      <c r="E44" s="54">
        <f t="shared" si="4"/>
        <v>66.698841698841704</v>
      </c>
    </row>
    <row r="45" spans="1:5" ht="61.5" customHeight="1">
      <c r="A45" s="52" t="s">
        <v>124</v>
      </c>
      <c r="B45" s="73" t="s">
        <v>28</v>
      </c>
      <c r="C45" s="56">
        <f t="shared" ref="C45:D45" si="5">C46</f>
        <v>0</v>
      </c>
      <c r="D45" s="56">
        <f t="shared" si="5"/>
        <v>92.6</v>
      </c>
      <c r="E45" s="51"/>
    </row>
    <row r="46" spans="1:5" ht="67.5" customHeight="1">
      <c r="A46" s="52" t="s">
        <v>125</v>
      </c>
      <c r="B46" s="73" t="s">
        <v>107</v>
      </c>
      <c r="C46" s="56"/>
      <c r="D46" s="56">
        <v>92.6</v>
      </c>
      <c r="E46" s="51"/>
    </row>
    <row r="47" spans="1:5" ht="67.5" customHeight="1">
      <c r="A47" s="67" t="s">
        <v>186</v>
      </c>
      <c r="B47" s="68" t="s">
        <v>187</v>
      </c>
      <c r="C47" s="85">
        <f>C48+C50+C52</f>
        <v>618</v>
      </c>
      <c r="D47" s="85">
        <f>D48+D50+D52</f>
        <v>7229.6</v>
      </c>
      <c r="E47" s="51">
        <f t="shared" si="4"/>
        <v>1169.8381877022655</v>
      </c>
    </row>
    <row r="48" spans="1:5" ht="67.5" customHeight="1">
      <c r="A48" s="65" t="s">
        <v>188</v>
      </c>
      <c r="B48" s="80" t="s">
        <v>190</v>
      </c>
      <c r="C48" s="86">
        <f>C49</f>
        <v>618</v>
      </c>
      <c r="D48" s="86">
        <f t="shared" ref="D48" si="6">D49</f>
        <v>645.4</v>
      </c>
      <c r="E48" s="54">
        <f t="shared" si="4"/>
        <v>104.43365695792879</v>
      </c>
    </row>
    <row r="49" spans="1:5" ht="67.5" customHeight="1">
      <c r="A49" s="66" t="s">
        <v>194</v>
      </c>
      <c r="B49" s="80" t="s">
        <v>191</v>
      </c>
      <c r="C49" s="87">
        <v>618</v>
      </c>
      <c r="D49" s="56">
        <v>645.4</v>
      </c>
      <c r="E49" s="54">
        <f t="shared" si="4"/>
        <v>104.43365695792879</v>
      </c>
    </row>
    <row r="50" spans="1:5" ht="67.5" customHeight="1">
      <c r="A50" s="65" t="s">
        <v>189</v>
      </c>
      <c r="B50" s="81" t="s">
        <v>195</v>
      </c>
      <c r="C50" s="86">
        <f>C51</f>
        <v>0</v>
      </c>
      <c r="D50" s="86">
        <f t="shared" ref="D50" si="7">D51</f>
        <v>1111.2</v>
      </c>
      <c r="E50" s="54" t="e">
        <f t="shared" si="4"/>
        <v>#DIV/0!</v>
      </c>
    </row>
    <row r="51" spans="1:5" ht="67.5" customHeight="1">
      <c r="A51" s="69" t="s">
        <v>193</v>
      </c>
      <c r="B51" s="82" t="s">
        <v>192</v>
      </c>
      <c r="C51" s="86"/>
      <c r="D51" s="56">
        <v>1111.2</v>
      </c>
      <c r="E51" s="54"/>
    </row>
    <row r="52" spans="1:5" ht="67.5" customHeight="1">
      <c r="A52" s="71" t="s">
        <v>197</v>
      </c>
      <c r="B52" s="83" t="s">
        <v>196</v>
      </c>
      <c r="C52" s="86"/>
      <c r="D52" s="56">
        <v>5473</v>
      </c>
      <c r="E52" s="54"/>
    </row>
    <row r="53" spans="1:5" ht="40.5" customHeight="1">
      <c r="A53" s="70" t="s">
        <v>126</v>
      </c>
      <c r="B53" s="84" t="s">
        <v>86</v>
      </c>
      <c r="C53" s="85">
        <f>C54+C55</f>
        <v>65</v>
      </c>
      <c r="D53" s="85">
        <f>D54+D55+D56</f>
        <v>59.2</v>
      </c>
      <c r="E53" s="85">
        <f t="shared" ref="E53" si="8">E54+E55</f>
        <v>63.84615384615384</v>
      </c>
    </row>
    <row r="54" spans="1:5" ht="76.5" customHeight="1">
      <c r="A54" s="60" t="s">
        <v>167</v>
      </c>
      <c r="B54" s="76" t="s">
        <v>166</v>
      </c>
      <c r="C54" s="56">
        <v>13</v>
      </c>
      <c r="D54" s="56">
        <v>3</v>
      </c>
      <c r="E54" s="54">
        <f t="shared" ref="E54:E69" si="9">D54/C54*100</f>
        <v>23.076923076923077</v>
      </c>
    </row>
    <row r="55" spans="1:5" ht="117.75" customHeight="1">
      <c r="A55" s="60" t="s">
        <v>168</v>
      </c>
      <c r="B55" s="76" t="s">
        <v>169</v>
      </c>
      <c r="C55" s="56">
        <v>52</v>
      </c>
      <c r="D55" s="56">
        <v>21.2</v>
      </c>
      <c r="E55" s="54">
        <f t="shared" si="9"/>
        <v>40.769230769230766</v>
      </c>
    </row>
    <row r="56" spans="1:5" ht="117.75" customHeight="1">
      <c r="A56" s="60" t="s">
        <v>198</v>
      </c>
      <c r="B56" s="56" t="s">
        <v>199</v>
      </c>
      <c r="C56" s="56"/>
      <c r="D56" s="88">
        <v>35</v>
      </c>
      <c r="E56" s="54"/>
    </row>
    <row r="57" spans="1:5" ht="24.75" customHeight="1">
      <c r="A57" s="63" t="s">
        <v>127</v>
      </c>
      <c r="B57" s="49" t="s">
        <v>93</v>
      </c>
      <c r="C57" s="50">
        <f>C58</f>
        <v>35997.599999999999</v>
      </c>
      <c r="D57" s="50">
        <f>D58</f>
        <v>14762.1</v>
      </c>
      <c r="E57" s="51">
        <f t="shared" si="9"/>
        <v>41.008567237815861</v>
      </c>
    </row>
    <row r="58" spans="1:5" ht="85.5" customHeight="1">
      <c r="A58" s="63" t="s">
        <v>128</v>
      </c>
      <c r="B58" s="49" t="s">
        <v>15</v>
      </c>
      <c r="C58" s="50">
        <f>C59+C62+C65</f>
        <v>35997.599999999999</v>
      </c>
      <c r="D58" s="50">
        <f>D59+D62+D65</f>
        <v>14762.1</v>
      </c>
      <c r="E58" s="51">
        <f t="shared" si="9"/>
        <v>41.008567237815861</v>
      </c>
    </row>
    <row r="59" spans="1:5" ht="57.75" customHeight="1">
      <c r="A59" s="52" t="s">
        <v>157</v>
      </c>
      <c r="B59" s="52" t="s">
        <v>16</v>
      </c>
      <c r="C59" s="53">
        <f t="shared" ref="C59:D60" si="10">C60</f>
        <v>437</v>
      </c>
      <c r="D59" s="53">
        <f t="shared" si="10"/>
        <v>219</v>
      </c>
      <c r="E59" s="51">
        <f t="shared" si="9"/>
        <v>50.114416475972547</v>
      </c>
    </row>
    <row r="60" spans="1:5" ht="31.5">
      <c r="A60" s="52" t="s">
        <v>156</v>
      </c>
      <c r="B60" s="52" t="s">
        <v>17</v>
      </c>
      <c r="C60" s="53">
        <f t="shared" si="10"/>
        <v>437</v>
      </c>
      <c r="D60" s="53">
        <f t="shared" si="10"/>
        <v>219</v>
      </c>
      <c r="E60" s="51">
        <f t="shared" si="9"/>
        <v>50.114416475972547</v>
      </c>
    </row>
    <row r="61" spans="1:5" ht="47.25">
      <c r="A61" s="52" t="s">
        <v>170</v>
      </c>
      <c r="B61" s="52" t="s">
        <v>29</v>
      </c>
      <c r="C61" s="53">
        <v>437</v>
      </c>
      <c r="D61" s="53">
        <v>219</v>
      </c>
      <c r="E61" s="51">
        <f t="shared" si="9"/>
        <v>50.114416475972547</v>
      </c>
    </row>
    <row r="62" spans="1:5" ht="47.25">
      <c r="A62" s="52" t="s">
        <v>159</v>
      </c>
      <c r="B62" s="52" t="s">
        <v>18</v>
      </c>
      <c r="C62" s="53">
        <f t="shared" ref="C62:D63" si="11">C63</f>
        <v>1581</v>
      </c>
      <c r="D62" s="53">
        <f t="shared" si="11"/>
        <v>789</v>
      </c>
      <c r="E62" s="54">
        <f t="shared" si="9"/>
        <v>49.905123339658445</v>
      </c>
    </row>
    <row r="63" spans="1:5" ht="65.25" customHeight="1">
      <c r="A63" s="52" t="s">
        <v>160</v>
      </c>
      <c r="B63" s="52" t="s">
        <v>30</v>
      </c>
      <c r="C63" s="53">
        <v>1581</v>
      </c>
      <c r="D63" s="53">
        <f t="shared" si="11"/>
        <v>789</v>
      </c>
      <c r="E63" s="54">
        <f t="shared" si="9"/>
        <v>49.905123339658445</v>
      </c>
    </row>
    <row r="64" spans="1:5" ht="67.5" customHeight="1">
      <c r="A64" s="52" t="s">
        <v>158</v>
      </c>
      <c r="B64" s="52" t="s">
        <v>31</v>
      </c>
      <c r="C64" s="53">
        <v>1581</v>
      </c>
      <c r="D64" s="53">
        <v>789</v>
      </c>
      <c r="E64" s="54">
        <f t="shared" si="9"/>
        <v>49.905123339658445</v>
      </c>
    </row>
    <row r="65" spans="1:5" ht="42" customHeight="1">
      <c r="A65" s="52" t="s">
        <v>161</v>
      </c>
      <c r="B65" s="52" t="s">
        <v>19</v>
      </c>
      <c r="C65" s="53">
        <f>C66+C68</f>
        <v>33979.599999999999</v>
      </c>
      <c r="D65" s="53">
        <f>D66+D68</f>
        <v>13754.1</v>
      </c>
      <c r="E65" s="54">
        <f t="shared" si="9"/>
        <v>40.477521807201974</v>
      </c>
    </row>
    <row r="66" spans="1:5" ht="96.75" customHeight="1">
      <c r="A66" s="61" t="s">
        <v>162</v>
      </c>
      <c r="B66" s="61" t="s">
        <v>137</v>
      </c>
      <c r="C66" s="53">
        <f>C67</f>
        <v>1141</v>
      </c>
      <c r="D66" s="53">
        <f>D67</f>
        <v>242</v>
      </c>
      <c r="E66" s="51">
        <f t="shared" si="9"/>
        <v>21.20946538124452</v>
      </c>
    </row>
    <row r="67" spans="1:5" ht="111" customHeight="1">
      <c r="A67" s="61" t="s">
        <v>163</v>
      </c>
      <c r="B67" s="61" t="s">
        <v>138</v>
      </c>
      <c r="C67" s="53">
        <v>1141</v>
      </c>
      <c r="D67" s="53">
        <v>242</v>
      </c>
      <c r="E67" s="54">
        <f t="shared" si="9"/>
        <v>21.20946538124452</v>
      </c>
    </row>
    <row r="68" spans="1:5" ht="49.5" customHeight="1">
      <c r="A68" s="52" t="s">
        <v>164</v>
      </c>
      <c r="B68" s="52" t="s">
        <v>108</v>
      </c>
      <c r="C68" s="53">
        <v>32838.6</v>
      </c>
      <c r="D68" s="53">
        <v>13512.1</v>
      </c>
      <c r="E68" s="54">
        <f t="shared" si="9"/>
        <v>41.147003830857592</v>
      </c>
    </row>
    <row r="69" spans="1:5" ht="35.25" customHeight="1">
      <c r="A69" s="64"/>
      <c r="B69" s="49" t="s">
        <v>90</v>
      </c>
      <c r="C69" s="50">
        <f>C8+C57</f>
        <v>79149</v>
      </c>
      <c r="D69" s="50">
        <f>D8+D57</f>
        <v>36578.9</v>
      </c>
      <c r="E69" s="51">
        <f t="shared" si="9"/>
        <v>46.215239611365902</v>
      </c>
    </row>
  </sheetData>
  <autoFilter ref="A7:E69"/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4" workbookViewId="0">
      <selection activeCell="D11" sqref="D11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92" t="s">
        <v>153</v>
      </c>
      <c r="D1" s="92"/>
      <c r="E1" s="22"/>
      <c r="F1" s="22"/>
    </row>
    <row r="2" spans="1:6" ht="15.75">
      <c r="A2" s="93" t="s">
        <v>84</v>
      </c>
      <c r="B2" s="93"/>
      <c r="C2" s="93"/>
      <c r="D2" s="93"/>
      <c r="E2" s="93"/>
      <c r="F2" s="93"/>
    </row>
    <row r="3" spans="1:6" ht="15.75">
      <c r="A3" s="94" t="s">
        <v>85</v>
      </c>
      <c r="B3" s="94"/>
      <c r="C3" s="94"/>
      <c r="D3" s="94"/>
      <c r="E3" s="23"/>
      <c r="F3" s="23"/>
    </row>
    <row r="4" spans="1:6" ht="15.75">
      <c r="A4" s="94" t="s">
        <v>203</v>
      </c>
      <c r="B4" s="94"/>
      <c r="C4" s="94"/>
      <c r="D4" s="94"/>
      <c r="E4" s="23"/>
      <c r="F4" s="23"/>
    </row>
    <row r="5" spans="1:6" ht="15.75">
      <c r="A5" s="23"/>
      <c r="B5" s="23"/>
      <c r="C5" s="23"/>
      <c r="D5" s="23" t="s">
        <v>89</v>
      </c>
      <c r="E5" s="23"/>
      <c r="F5" s="23"/>
    </row>
    <row r="6" spans="1:6" ht="15.75">
      <c r="A6" s="95" t="s">
        <v>73</v>
      </c>
      <c r="B6" s="97" t="s">
        <v>74</v>
      </c>
      <c r="C6" s="24" t="s">
        <v>75</v>
      </c>
      <c r="D6" s="24" t="s">
        <v>76</v>
      </c>
      <c r="E6" s="23"/>
      <c r="F6" s="23"/>
    </row>
    <row r="7" spans="1:6" ht="15.75">
      <c r="A7" s="96"/>
      <c r="B7" s="97"/>
      <c r="C7" s="25"/>
      <c r="D7" s="26"/>
      <c r="E7" s="23"/>
      <c r="F7" s="23"/>
    </row>
    <row r="8" spans="1:6" ht="52.5" customHeight="1">
      <c r="A8" s="37" t="s">
        <v>77</v>
      </c>
      <c r="B8" s="37" t="s">
        <v>78</v>
      </c>
      <c r="C8" s="31">
        <f>-(C9+C10)</f>
        <v>-11604.899999999994</v>
      </c>
      <c r="D8" s="31">
        <f>-(D9+D10)</f>
        <v>-6486.6999999999971</v>
      </c>
      <c r="E8" s="23"/>
      <c r="F8" s="23"/>
    </row>
    <row r="9" spans="1:6" ht="50.25" customHeight="1">
      <c r="A9" s="27" t="s">
        <v>79</v>
      </c>
      <c r="B9" s="27" t="s">
        <v>80</v>
      </c>
      <c r="C9" s="32">
        <f>-'Приложение 1'!C69</f>
        <v>-79149</v>
      </c>
      <c r="D9" s="32">
        <f>-'Приложение 1'!D69</f>
        <v>-36578.9</v>
      </c>
      <c r="E9" s="23"/>
      <c r="F9" s="23"/>
    </row>
    <row r="10" spans="1:6" ht="51.75" customHeight="1">
      <c r="A10" s="27" t="s">
        <v>81</v>
      </c>
      <c r="B10" s="27" t="s">
        <v>82</v>
      </c>
      <c r="C10" s="32">
        <f>'Приложение 2'!D36</f>
        <v>90753.9</v>
      </c>
      <c r="D10" s="32">
        <f>'Приложение 2'!E36</f>
        <v>43065.599999999999</v>
      </c>
      <c r="E10" s="23"/>
      <c r="F10" s="23"/>
    </row>
    <row r="11" spans="1:6" ht="52.5" customHeight="1">
      <c r="A11" s="28"/>
      <c r="B11" s="29" t="s">
        <v>83</v>
      </c>
      <c r="C11" s="31">
        <f>-C8</f>
        <v>11604.899999999994</v>
      </c>
      <c r="D11" s="31">
        <f>-D8</f>
        <v>6486.6999999999971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24" workbookViewId="0">
      <selection activeCell="E13" sqref="E13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11" customWidth="1"/>
    <col min="6" max="6" width="7.28515625" customWidth="1"/>
  </cols>
  <sheetData>
    <row r="1" spans="1:6">
      <c r="E1" s="38" t="s">
        <v>32</v>
      </c>
    </row>
    <row r="2" spans="1:6" ht="14.25" customHeight="1">
      <c r="A2" s="98" t="s">
        <v>72</v>
      </c>
      <c r="B2" s="98"/>
      <c r="C2" s="98"/>
      <c r="D2" s="98"/>
      <c r="E2" s="98"/>
      <c r="F2" s="98"/>
    </row>
    <row r="3" spans="1:6" ht="19.5" customHeight="1">
      <c r="A3" s="98" t="s">
        <v>202</v>
      </c>
      <c r="B3" s="98"/>
      <c r="C3" s="98"/>
      <c r="D3" s="98"/>
      <c r="E3" s="98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151</v>
      </c>
      <c r="E5" s="7" t="s">
        <v>185</v>
      </c>
      <c r="F5" s="7" t="s">
        <v>155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165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25971.3</v>
      </c>
      <c r="E7" s="12">
        <f t="shared" si="0"/>
        <v>11956.000000000002</v>
      </c>
      <c r="F7" s="34">
        <f t="shared" ref="F7:F33" si="1">E7/D7*100</f>
        <v>46.035431418527381</v>
      </c>
    </row>
    <row r="8" spans="1:6" ht="36" customHeight="1">
      <c r="A8" s="45" t="s">
        <v>139</v>
      </c>
      <c r="B8" s="9" t="s">
        <v>38</v>
      </c>
      <c r="C8" s="9" t="s">
        <v>39</v>
      </c>
      <c r="D8" s="14">
        <v>2523.4</v>
      </c>
      <c r="E8" s="46">
        <v>1281.0999999999999</v>
      </c>
      <c r="F8" s="33">
        <f t="shared" si="1"/>
        <v>50.768803994610444</v>
      </c>
    </row>
    <row r="9" spans="1:6" ht="47.25" customHeight="1">
      <c r="A9" s="13" t="s">
        <v>41</v>
      </c>
      <c r="B9" s="9" t="s">
        <v>38</v>
      </c>
      <c r="C9" s="9" t="s">
        <v>42</v>
      </c>
      <c r="D9" s="14">
        <v>18415.099999999999</v>
      </c>
      <c r="E9" s="46">
        <v>8389.2000000000007</v>
      </c>
      <c r="F9" s="33">
        <f t="shared" si="1"/>
        <v>45.556092554479754</v>
      </c>
    </row>
    <row r="10" spans="1:6" ht="36.75" customHeight="1">
      <c r="A10" s="21" t="s">
        <v>87</v>
      </c>
      <c r="B10" s="9" t="s">
        <v>38</v>
      </c>
      <c r="C10" s="9" t="s">
        <v>88</v>
      </c>
      <c r="D10" s="14">
        <v>21</v>
      </c>
      <c r="E10" s="46">
        <v>21</v>
      </c>
      <c r="F10" s="33">
        <f t="shared" si="1"/>
        <v>100</v>
      </c>
    </row>
    <row r="11" spans="1:6" ht="22.5" customHeight="1">
      <c r="A11" s="21" t="s">
        <v>152</v>
      </c>
      <c r="B11" s="9" t="s">
        <v>38</v>
      </c>
      <c r="C11" s="9" t="s">
        <v>44</v>
      </c>
      <c r="D11" s="14">
        <v>101</v>
      </c>
      <c r="E11" s="46"/>
      <c r="F11" s="33">
        <v>0</v>
      </c>
    </row>
    <row r="12" spans="1:6" ht="21.75" customHeight="1">
      <c r="A12" s="13" t="s">
        <v>45</v>
      </c>
      <c r="B12" s="9" t="s">
        <v>38</v>
      </c>
      <c r="C12" s="9" t="s">
        <v>46</v>
      </c>
      <c r="D12" s="14">
        <v>4910.8</v>
      </c>
      <c r="E12" s="46">
        <v>2264.6999999999998</v>
      </c>
      <c r="F12" s="33">
        <f t="shared" si="1"/>
        <v>46.116722326301208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2330.6</v>
      </c>
      <c r="E13" s="12">
        <f t="shared" si="2"/>
        <v>988.2</v>
      </c>
      <c r="F13" s="34">
        <f t="shared" si="1"/>
        <v>42.401098429588949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2330.6</v>
      </c>
      <c r="E14" s="14">
        <v>988.2</v>
      </c>
      <c r="F14" s="34">
        <f t="shared" si="1"/>
        <v>42.401098429588949</v>
      </c>
    </row>
    <row r="15" spans="1:6" ht="39" customHeight="1">
      <c r="A15" s="10" t="s">
        <v>47</v>
      </c>
      <c r="B15" s="11" t="s">
        <v>40</v>
      </c>
      <c r="C15" s="11"/>
      <c r="D15" s="36">
        <f t="shared" ref="D15:E15" si="3">D17+D16</f>
        <v>3539</v>
      </c>
      <c r="E15" s="36">
        <f t="shared" si="3"/>
        <v>1426</v>
      </c>
      <c r="F15" s="34">
        <f t="shared" si="1"/>
        <v>40.293868324385414</v>
      </c>
    </row>
    <row r="16" spans="1:6" s="44" customFormat="1" ht="30.75" customHeight="1">
      <c r="A16" s="21" t="s">
        <v>173</v>
      </c>
      <c r="B16" s="8" t="s">
        <v>40</v>
      </c>
      <c r="C16" s="8" t="s">
        <v>53</v>
      </c>
      <c r="D16" s="43">
        <v>3000</v>
      </c>
      <c r="E16" s="43">
        <v>887</v>
      </c>
      <c r="F16" s="42">
        <f t="shared" si="1"/>
        <v>29.56666666666667</v>
      </c>
    </row>
    <row r="17" spans="1:6" ht="31.5" customHeight="1">
      <c r="A17" s="13" t="s">
        <v>49</v>
      </c>
      <c r="B17" s="9" t="s">
        <v>40</v>
      </c>
      <c r="C17" s="9" t="s">
        <v>50</v>
      </c>
      <c r="D17" s="14">
        <v>539</v>
      </c>
      <c r="E17" s="14">
        <v>539</v>
      </c>
      <c r="F17" s="33">
        <f t="shared" si="1"/>
        <v>100</v>
      </c>
    </row>
    <row r="18" spans="1:6" ht="15.75">
      <c r="A18" s="10" t="s">
        <v>51</v>
      </c>
      <c r="B18" s="11" t="s">
        <v>42</v>
      </c>
      <c r="C18" s="11"/>
      <c r="D18" s="12">
        <f>D20+D21+D19</f>
        <v>15088.699999999999</v>
      </c>
      <c r="E18" s="12">
        <f>E20+E21+E19</f>
        <v>10868.8</v>
      </c>
      <c r="F18" s="34">
        <f t="shared" si="1"/>
        <v>72.032713222477753</v>
      </c>
    </row>
    <row r="19" spans="1:6" ht="15.75">
      <c r="A19" s="13" t="s">
        <v>150</v>
      </c>
      <c r="B19" s="9" t="s">
        <v>42</v>
      </c>
      <c r="C19" s="9" t="s">
        <v>38</v>
      </c>
      <c r="D19" s="14">
        <v>3838.4</v>
      </c>
      <c r="E19" s="14">
        <v>1535.9</v>
      </c>
      <c r="F19" s="33">
        <f t="shared" si="1"/>
        <v>40.014068361817422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11198</v>
      </c>
      <c r="E20" s="14">
        <v>9297.6</v>
      </c>
      <c r="F20" s="33">
        <f t="shared" si="1"/>
        <v>83.029112341489551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52.3</v>
      </c>
      <c r="E21" s="14">
        <v>35.299999999999997</v>
      </c>
      <c r="F21" s="33">
        <f t="shared" si="1"/>
        <v>67.495219885277251</v>
      </c>
    </row>
    <row r="22" spans="1:6" ht="18.75" customHeight="1">
      <c r="A22" s="10" t="s">
        <v>56</v>
      </c>
      <c r="B22" s="11" t="s">
        <v>57</v>
      </c>
      <c r="C22" s="11"/>
      <c r="D22" s="36">
        <f>D23+D25+D24</f>
        <v>37906.300000000003</v>
      </c>
      <c r="E22" s="36">
        <f>E23+E25+E24</f>
        <v>14024</v>
      </c>
      <c r="F22" s="34">
        <f t="shared" si="1"/>
        <v>36.996488710319916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423</v>
      </c>
      <c r="E23" s="14">
        <v>174.4</v>
      </c>
      <c r="F23" s="33">
        <f t="shared" si="1"/>
        <v>41.229314420803789</v>
      </c>
    </row>
    <row r="24" spans="1:6" ht="15.75">
      <c r="A24" s="7" t="s">
        <v>182</v>
      </c>
      <c r="B24" s="9" t="s">
        <v>57</v>
      </c>
      <c r="C24" s="9" t="s">
        <v>39</v>
      </c>
      <c r="D24" s="14">
        <v>297</v>
      </c>
      <c r="E24" s="14"/>
      <c r="F24" s="33"/>
    </row>
    <row r="25" spans="1:6" ht="15.75">
      <c r="A25" s="13" t="s">
        <v>59</v>
      </c>
      <c r="B25" s="9" t="s">
        <v>57</v>
      </c>
      <c r="C25" s="9" t="s">
        <v>40</v>
      </c>
      <c r="D25" s="14">
        <v>37186.300000000003</v>
      </c>
      <c r="E25" s="14">
        <v>13849.6</v>
      </c>
      <c r="F25" s="33">
        <f t="shared" si="1"/>
        <v>37.243823666242676</v>
      </c>
    </row>
    <row r="26" spans="1:6" ht="15.75">
      <c r="A26" s="10" t="s">
        <v>60</v>
      </c>
      <c r="B26" s="11" t="s">
        <v>43</v>
      </c>
      <c r="C26" s="11"/>
      <c r="D26" s="36">
        <f>D28+D27</f>
        <v>175</v>
      </c>
      <c r="E26" s="36">
        <f>E28+E27</f>
        <v>175</v>
      </c>
      <c r="F26" s="34">
        <f t="shared" si="1"/>
        <v>100</v>
      </c>
    </row>
    <row r="27" spans="1:6" ht="31.5">
      <c r="A27" s="89" t="s">
        <v>200</v>
      </c>
      <c r="B27" s="11" t="s">
        <v>43</v>
      </c>
      <c r="C27" s="11" t="s">
        <v>57</v>
      </c>
      <c r="D27" s="90">
        <v>5</v>
      </c>
      <c r="E27" s="14">
        <v>5</v>
      </c>
      <c r="F27" s="33">
        <f t="shared" si="1"/>
        <v>100</v>
      </c>
    </row>
    <row r="28" spans="1:6" ht="24" customHeight="1">
      <c r="A28" s="7" t="s">
        <v>61</v>
      </c>
      <c r="B28" s="9" t="s">
        <v>43</v>
      </c>
      <c r="C28" s="9" t="s">
        <v>43</v>
      </c>
      <c r="D28" s="14">
        <v>170</v>
      </c>
      <c r="E28" s="14">
        <v>170</v>
      </c>
      <c r="F28" s="33">
        <f t="shared" si="1"/>
        <v>100</v>
      </c>
    </row>
    <row r="29" spans="1:6" ht="21.75" customHeight="1">
      <c r="A29" s="10" t="s">
        <v>62</v>
      </c>
      <c r="B29" s="11" t="s">
        <v>52</v>
      </c>
      <c r="C29" s="11"/>
      <c r="D29" s="12">
        <f t="shared" ref="D29:E29" si="4">D30</f>
        <v>2354</v>
      </c>
      <c r="E29" s="12">
        <f t="shared" si="4"/>
        <v>1700</v>
      </c>
      <c r="F29" s="34">
        <f t="shared" si="1"/>
        <v>72.217502124044174</v>
      </c>
    </row>
    <row r="30" spans="1:6" ht="15.75">
      <c r="A30" s="7" t="s">
        <v>63</v>
      </c>
      <c r="B30" s="9" t="s">
        <v>52</v>
      </c>
      <c r="C30" s="9" t="s">
        <v>38</v>
      </c>
      <c r="D30" s="14">
        <v>2354</v>
      </c>
      <c r="E30" s="14">
        <v>1700</v>
      </c>
      <c r="F30" s="33">
        <f t="shared" si="1"/>
        <v>72.217502124044174</v>
      </c>
    </row>
    <row r="31" spans="1:6" ht="22.5" customHeight="1">
      <c r="A31" s="10" t="s">
        <v>64</v>
      </c>
      <c r="B31" s="11" t="s">
        <v>53</v>
      </c>
      <c r="C31" s="11"/>
      <c r="D31" s="36">
        <f t="shared" ref="D31:E31" si="5">D32+D33</f>
        <v>371</v>
      </c>
      <c r="E31" s="36">
        <f t="shared" si="5"/>
        <v>235.6</v>
      </c>
      <c r="F31" s="33">
        <f t="shared" si="1"/>
        <v>63.504043126684643</v>
      </c>
    </row>
    <row r="32" spans="1:6" ht="15.75">
      <c r="A32" s="13" t="s">
        <v>65</v>
      </c>
      <c r="B32" s="9" t="s">
        <v>53</v>
      </c>
      <c r="C32" s="9" t="s">
        <v>38</v>
      </c>
      <c r="D32" s="14">
        <v>191</v>
      </c>
      <c r="E32" s="14">
        <v>95.1</v>
      </c>
      <c r="F32" s="33">
        <f t="shared" si="1"/>
        <v>49.79057591623036</v>
      </c>
    </row>
    <row r="33" spans="1:6" ht="19.5" customHeight="1">
      <c r="A33" s="21" t="s">
        <v>154</v>
      </c>
      <c r="B33" s="9" t="s">
        <v>53</v>
      </c>
      <c r="C33" s="9" t="s">
        <v>40</v>
      </c>
      <c r="D33" s="14">
        <v>180</v>
      </c>
      <c r="E33" s="14">
        <v>140.5</v>
      </c>
      <c r="F33" s="33">
        <f t="shared" si="1"/>
        <v>78.055555555555557</v>
      </c>
    </row>
    <row r="34" spans="1:6" ht="15.75">
      <c r="A34" s="16" t="s">
        <v>66</v>
      </c>
      <c r="B34" s="11" t="s">
        <v>44</v>
      </c>
      <c r="C34" s="11"/>
      <c r="D34" s="12">
        <f t="shared" ref="D34:E34" si="6">D35</f>
        <v>3018</v>
      </c>
      <c r="E34" s="12">
        <f t="shared" si="6"/>
        <v>1692</v>
      </c>
      <c r="F34" s="34">
        <f>E34/D34*100</f>
        <v>56.063618290258454</v>
      </c>
    </row>
    <row r="35" spans="1:6" ht="15.75">
      <c r="A35" s="7" t="s">
        <v>67</v>
      </c>
      <c r="B35" s="9" t="s">
        <v>44</v>
      </c>
      <c r="C35" s="9" t="s">
        <v>39</v>
      </c>
      <c r="D35" s="14">
        <v>3018</v>
      </c>
      <c r="E35" s="14">
        <v>1692</v>
      </c>
      <c r="F35" s="33">
        <f>E35/D35*100</f>
        <v>56.063618290258454</v>
      </c>
    </row>
    <row r="36" spans="1:6" ht="15.75">
      <c r="A36" s="16" t="s">
        <v>68</v>
      </c>
      <c r="B36" s="11"/>
      <c r="C36" s="11"/>
      <c r="D36" s="36">
        <f>D7+D13+D15+D18+D22+D26+D29+D31+D34</f>
        <v>90753.9</v>
      </c>
      <c r="E36" s="36">
        <f>E7+E13+E15+E18+E22+E26+E29+E31+E34</f>
        <v>43065.599999999999</v>
      </c>
      <c r="F36" s="34">
        <f>E36/D36*100</f>
        <v>47.453167301901075</v>
      </c>
    </row>
    <row r="39" spans="1:6">
      <c r="D39" s="19"/>
      <c r="E39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2024-07-18T05:35:17Z</cp:lastPrinted>
  <dcterms:created xsi:type="dcterms:W3CDTF">2013-03-26T03:35:17Z</dcterms:created>
  <dcterms:modified xsi:type="dcterms:W3CDTF">2024-07-18T05:37:26Z</dcterms:modified>
</cp:coreProperties>
</file>